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1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<sst xmlns="http://schemas.openxmlformats.org/spreadsheetml/2006/main" count="650" uniqueCount="486">
  <si>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</si>
  <si>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</si>
  <si>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</si>
  <si>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</si>
  <si>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</si>
  <si>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</si>
  <si>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</si>
  <si>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</si>
  <si>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</si>
  <si>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</si>
  <si>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</si>
  <si>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</si>
  <si>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</si>
  <si>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</si>
  <si>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</si>
  <si>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</si>
  <si>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</si>
  <si>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</si>
  <si>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</si>
  <si>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</si>
  <si>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</si>
  <si>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</si>
  <si>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</si>
  <si>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</si>
  <si>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</si>
  <si>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</si>
  <si>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</si>
  <si>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</si>
  <si>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</si>
  <si>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</si>
  <si>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</si>
  <si>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</si>
  <si>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</si>
  <si>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</si>
  <si>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</si>
  <si>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</si>
  <si>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</si>
  <si>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</si>
  <si>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</si>
  <si>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</si>
  <si>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</si>
  <si>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</si>
  <si>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</si>
  <si>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</si>
  <si>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</si>
  <si>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</si>
  <si>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</si>
  <si>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</si>
  <si>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</si>
  <si>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</si>
  <si>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</si>
  <si>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</si>
  <si>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</si>
  <si>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</si>
  <si>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</si>
  <si>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</si>
  <si>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</si>
  <si>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</si>
  <si>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</si>
  <si>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</si>
  <si>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</si>
  <si>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</si>
  <si>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</si>
  <si>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</si>
  <si>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</si>
  <si>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</si>
  <si>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</si>
  <si>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</si>
  <si>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</si>
  <si>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</si>
  <si>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</si>
  <si>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Субвенции местным бюджетам на выполнение передаваемых полномочий субъектов Российской Федерации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</si>
  <si>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</si>
  <si>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</si>
  <si>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</si>
  <si>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</si>
  <si>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</si>
  <si>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</si>
  <si>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</si>
  <si>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</si>
  <si>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</si>
  <si>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</si>
  <si>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</si>
  <si>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</si>
  <si>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</si>
  <si>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</si>
  <si>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</si>
  <si>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</si>
  <si>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</si>
  <si>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</si>
  <si>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</si>
  <si>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</si>
  <si>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</si>
  <si>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</si>
  <si>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</si>
  <si>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</si>
  <si>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</si>
  <si>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</si>
  <si>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</si>
  <si>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</si>
  <si>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</si>
  <si>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</si>
  <si>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</si>
  <si>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</si>
  <si>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</si>
  <si>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</si>
  <si>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</si>
  <si>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</si>
  <si>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</si>
  <si>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</si>
  <si>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</si>
  <si>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</si>
  <si>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</si>
  <si>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</si>
  <si>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</si>
  <si>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</si>
  <si>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</si>
  <si>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</si>
  <si>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</si>
  <si>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</si>
  <si>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</si>
  <si>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</si>
  <si>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</si>
  <si>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</si>
  <si>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</si>
  <si>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</si>
  <si>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</si>
  <si>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182  1  01  02000  01  0000  110</t>
  </si>
  <si>
    <t>182  1  01  02010  01  0000  110</t>
  </si>
  <si>
    <t>182  1  01  02020  01  0000  110</t>
  </si>
  <si>
    <t>182  1  05  01000  00  0000  110</t>
  </si>
  <si>
    <t>182  1  05  03000  01  0000  110</t>
  </si>
  <si>
    <t>182  1  06  01000  00  0000  110</t>
  </si>
  <si>
    <t>182  1  06  01030  10  0000  110</t>
  </si>
  <si>
    <t>182  1  06  06000  00  0000  110</t>
  </si>
  <si>
    <t>182  1  06  06010  00  0000  110</t>
  </si>
  <si>
    <t>182  1  06  06020  00  0000  110</t>
  </si>
  <si>
    <t>182  1  06  06023  10  0000  110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</si>
  <si>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</si>
  <si>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</si>
  <si>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</si>
  <si>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</si>
  <si>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</si>
  <si>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</si>
  <si>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</si>
  <si>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</si>
  <si>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</si>
  <si>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</si>
  <si>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</si>
  <si>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</si>
  <si>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</si>
  <si>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</si>
  <si>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</si>
  <si>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</si>
  <si>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>951  2  02  01000  00  0000  151</t>
  </si>
  <si>
    <t>951  2  02  01001  00  0000  151</t>
  </si>
  <si>
    <t xml:space="preserve"> 2  00  00000  00  0000  000</t>
  </si>
  <si>
    <t>951  2  02  01001  10  0000  151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</si>
  <si>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</si>
  <si>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</si>
  <si>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</si>
  <si>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</si>
  <si>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</si>
  <si>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</si>
  <si>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</si>
  <si>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</si>
  <si>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</si>
  <si>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</si>
  <si>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</si>
  <si>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</si>
  <si>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</si>
  <si>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</si>
  <si>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</si>
  <si>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</si>
  <si>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</si>
  <si>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</si>
  <si>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</si>
  <si>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</si>
  <si>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</si>
  <si>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</si>
  <si>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951 0102 0020300 000 000</t>
  </si>
  <si>
    <t>951 0102 0020300 121 210</t>
  </si>
  <si>
    <t>951 0102 0020300 121 000</t>
  </si>
  <si>
    <t>951 0102 0020300 121 211</t>
  </si>
  <si>
    <t>951 0102 0020300 121 213</t>
  </si>
  <si>
    <t>951 0102 0020300 122 000</t>
  </si>
  <si>
    <t>951 0102 0020300 122 210</t>
  </si>
  <si>
    <t>951 0102 0020300 122 212</t>
  </si>
  <si>
    <t>951 0104 0000000 000 000</t>
  </si>
  <si>
    <t>951 0104 0020400 000 000</t>
  </si>
  <si>
    <t>951 0104 0020400 121 000</t>
  </si>
  <si>
    <t>951 0104 0020400 121 210</t>
  </si>
  <si>
    <t>951 0104 0020400 121 211</t>
  </si>
  <si>
    <t>951 0104 0020400 122 000</t>
  </si>
  <si>
    <t xml:space="preserve">951 0104 0020400 122 210 </t>
  </si>
  <si>
    <t>951 0104 0020400 122 212</t>
  </si>
  <si>
    <t>951 0104 0020400 242 220</t>
  </si>
  <si>
    <t>951 0104 0020400 242 221</t>
  </si>
  <si>
    <t>951 0104 0020400 244 000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</si>
  <si>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</si>
  <si>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</si>
  <si>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</si>
  <si>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</si>
  <si>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</si>
  <si>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951 0104 5210215 000 000</t>
  </si>
  <si>
    <t>951 0104 5210215 244 300</t>
  </si>
  <si>
    <t>951 0104 5210215 244 340</t>
  </si>
  <si>
    <t>951 0104 0020400 852 000</t>
  </si>
  <si>
    <t>951 0104 0020400 852 290</t>
  </si>
  <si>
    <t>951 0113 0920300 000 000</t>
  </si>
  <si>
    <t>951 0113 7950500 000 000</t>
  </si>
  <si>
    <t>951 0113 7950500 244 000</t>
  </si>
  <si>
    <t>951 0113 7950500 244 220</t>
  </si>
  <si>
    <t>951 0113 7950500 244 226</t>
  </si>
  <si>
    <t>951 0200 0000000 000 000</t>
  </si>
  <si>
    <t>951 0203 0000000 000 000</t>
  </si>
  <si>
    <t>951 0203 0013600 000 000</t>
  </si>
  <si>
    <t>951 0203 0013600 121 000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</si>
  <si>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</si>
  <si>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</si>
  <si>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</si>
  <si>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</si>
  <si>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</si>
  <si>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951 0309 7951900 000 000</t>
  </si>
  <si>
    <t>951 0309 7951900 244 220</t>
  </si>
  <si>
    <t>951 0309 7951900 244 000</t>
  </si>
  <si>
    <t>951 0309 7951900 244 226</t>
  </si>
  <si>
    <t>951 0400 0000000 000 000</t>
  </si>
  <si>
    <t>951 0409 0000000 000 000</t>
  </si>
  <si>
    <t>951 0409 5222700 000 000</t>
  </si>
  <si>
    <t>951 0409 5222700 244 000</t>
  </si>
  <si>
    <t>951 0409 5222700 244 220</t>
  </si>
  <si>
    <t>951 0409 5222700 244 225</t>
  </si>
  <si>
    <t>951 0500 0000000 000 000</t>
  </si>
  <si>
    <t>951 0503 0000000 000 000</t>
  </si>
  <si>
    <t>951 0503 7950310 000 000</t>
  </si>
  <si>
    <t>951 0503 7950310 244 000</t>
  </si>
  <si>
    <t>951 0503 7950310 244 223</t>
  </si>
  <si>
    <t>951 0503 7950310 244 225</t>
  </si>
  <si>
    <t>951 0503 7950330 000 000</t>
  </si>
  <si>
    <t>951 0503 7950330 244 000</t>
  </si>
  <si>
    <t>951 0503 7950330 244 220</t>
  </si>
  <si>
    <t>951 0503 7950330 244 226</t>
  </si>
  <si>
    <t>951 0800 0000000 000 000</t>
  </si>
  <si>
    <t>951 0801 0000000 000 000</t>
  </si>
  <si>
    <t>951 0801 7951601 000 000</t>
  </si>
  <si>
    <t>951 0801 7951601 611 000</t>
  </si>
  <si>
    <t>951 0801 7951601 611 240</t>
  </si>
  <si>
    <t>951 0801 7951601 611 241</t>
  </si>
  <si>
    <t>951 0801 7951602 000 000</t>
  </si>
  <si>
    <t>951 0801 7951602 611 000</t>
  </si>
  <si>
    <t xml:space="preserve">951 0801 7951602 611 240 </t>
  </si>
  <si>
    <t>951 0801 7951602 611 241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</si>
  <si>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</si>
  <si>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</si>
  <si>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</si>
  <si>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</si>
  <si>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951 0104 0020400 121 213</t>
  </si>
  <si>
    <t>951 0104 0020400 242 000</t>
  </si>
  <si>
    <t>Оплата работ, услуг</t>
  </si>
  <si>
    <t>951 0104 5210215 244 000</t>
  </si>
  <si>
    <t>951 0503 7950310 244 220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</si>
  <si>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</si>
  <si>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</si>
  <si>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</si>
  <si>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</si>
  <si>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</si>
  <si>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</si>
  <si>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</si>
  <si>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</si>
  <si>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</si>
  <si>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</si>
  <si>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</si>
  <si>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</si>
  <si>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</si>
  <si>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</si>
  <si>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</si>
  <si>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Целевые программы муниципальных образований</t>
  </si>
  <si>
    <t>Прочая закупка товаров, работ и услуг для государственных (муниципальных) нужд</t>
  </si>
  <si>
    <t>951 0102 0020000 000 000</t>
  </si>
  <si>
    <t>951 0104 0020000 000 000</t>
  </si>
  <si>
    <t>951 0104 5210000 000 000</t>
  </si>
  <si>
    <t>951 0104 5210200 000 000</t>
  </si>
  <si>
    <t>951 0203 0010000 000 000</t>
  </si>
  <si>
    <t>951 0309 7950000 000 000</t>
  </si>
  <si>
    <t>951 0409 5220000 000 000</t>
  </si>
  <si>
    <t>951 0503 7950000 000 000</t>
  </si>
  <si>
    <t>951 0801 7950000 000 000</t>
  </si>
  <si>
    <t>951 0801 7951600 000 000</t>
  </si>
  <si>
    <t>951 0503 7950300 000 000</t>
  </si>
  <si>
    <t>Фонд оплаты труда и страховые взносы</t>
  </si>
  <si>
    <t>Иные выплаты персоналу, за исключением фонда оплаты труда</t>
  </si>
  <si>
    <t>Закупки товаров, работ, услуг в сфере информационно-коммуникационных технологий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</si>
  <si>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</si>
  <si>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</si>
  <si>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</si>
  <si>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</si>
  <si>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</si>
  <si>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</si>
  <si>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</si>
  <si>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</si>
  <si>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</si>
  <si>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Выполнение других обязательств государства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</si>
  <si>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</si>
  <si>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</si>
  <si>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</si>
  <si>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</si>
  <si>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</si>
  <si>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Региональные целевые программы</t>
  </si>
  <si>
    <t>Областная долгосрочная целевая программа «Развитие сети автомобильных дорог общего пользования в Ростовской области на 2010-2014 годы»</t>
  </si>
  <si>
    <t>Благоустройство</t>
  </si>
  <si>
    <t>Подпрограмма "Мероприятия по обслуживанию сетей наружного освещения"</t>
  </si>
  <si>
    <t>Подпрограмма "Мероприятия по содержанию мест захоронения"</t>
  </si>
  <si>
    <t xml:space="preserve">Культура   </t>
  </si>
  <si>
    <t>Финансовое обеспечение выполнения муниципального задания сельскими домами культуры</t>
  </si>
  <si>
    <t>Финансовое обеспечение выполнения муниципального задания сельскими библиотеками</t>
  </si>
  <si>
    <t>Единый сельскохозяйственный налог (за налоговые периоды, истекшие до 1 января 2011 года)</t>
  </si>
  <si>
    <t>182  1  05  03020  01  0000  110</t>
  </si>
  <si>
    <t>951 0104 0020400 244 223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</si>
  <si>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</si>
  <si>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функций, связанных с общегосударственным управлением</t>
  </si>
  <si>
    <t>951 0113 0920000 000 000</t>
  </si>
  <si>
    <t>Расходы на информирование населения через средства массовой информации, публикация нормативных актов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</si>
  <si>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</si>
  <si>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</si>
  <si>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951 0113 0920313 000 000</t>
  </si>
  <si>
    <t>951 0113 0920313 240 000</t>
  </si>
  <si>
    <t>951 0113 0920313 200 000</t>
  </si>
  <si>
    <t>000 01  00  00  00  00  0000  000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</si>
  <si>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КАЛИНИНСКОГО СЕЛЬСКОГО ПОСЕЛЕНИЯ</t>
    </r>
  </si>
  <si>
    <t>БЮДЖЕТ КАЛИНИНСКОГО СЕЛЬСКОГО ПОСЕЛЕНИЯ ЦИМЛЯНСКОГО РАЙОНА</t>
  </si>
  <si>
    <t>60257820000</t>
  </si>
  <si>
    <t>Администрация Калининского сельского поселения</t>
  </si>
  <si>
    <t>951 0309 7951900 244 300</t>
  </si>
  <si>
    <t>Увеличение стоимости основных средств</t>
  </si>
  <si>
    <t>951 0309 7951900 244 310</t>
  </si>
  <si>
    <t>951 0409 7950320 000  000</t>
  </si>
  <si>
    <t>Закупки товаров, работ, услуг для государственных(муниципальных) нужд</t>
  </si>
  <si>
    <t>951 0409 7950320 200  000</t>
  </si>
  <si>
    <t>951 0409 7950320 240  000</t>
  </si>
  <si>
    <t>951 0409 7950320 244  000</t>
  </si>
  <si>
    <t>951 0409  7950320 244 225</t>
  </si>
  <si>
    <t>Долгосрочная целевая программа "Благоустройство территории муниципального образования "Калининское сельское поселение" на 2011-2014 годы"</t>
  </si>
  <si>
    <t>ОХРАНА ОКРУЖАЮЩЕЙ СРЕДЫ</t>
  </si>
  <si>
    <t>Другие вопросы в области окружающей среды</t>
  </si>
  <si>
    <t>Муниципальная целевая программа в области охраны окружающей среды и рационального природопользования на 2010-2014 годы.</t>
  </si>
  <si>
    <t>951 0605 7950200 000 000</t>
  </si>
  <si>
    <t>951 0600 0000000  000 000</t>
  </si>
  <si>
    <t>951 0605 0000000 000 000</t>
  </si>
  <si>
    <t>951 0605 7950200 200 000</t>
  </si>
  <si>
    <t>Прочие закупки товаров,работ и услуг для государственных(муниципальных) нужд</t>
  </si>
  <si>
    <t>951 0605 7950200 244 000</t>
  </si>
  <si>
    <t>951 0605 7950200 244 226</t>
  </si>
  <si>
    <t>Долгосрочная целевая программа "Развитие культуры Калининского сельского поселения на 2011-2014 гг."</t>
  </si>
  <si>
    <t>ФИЗИЧЕСКАЯ КУЛЬТУРА И СПОРТ</t>
  </si>
  <si>
    <t>951 1100 0000000 000 000</t>
  </si>
  <si>
    <t xml:space="preserve">Физическая культура </t>
  </si>
  <si>
    <t>951 1101 0000000 000 000</t>
  </si>
  <si>
    <t>Долгосрочная целевая программа"Развитие физической культуры и спорта на территории Калининского сельского поселения на 2011-2014 годы."</t>
  </si>
  <si>
    <t>951 1101 7950000  000 000</t>
  </si>
  <si>
    <t>951 1101 7951700 000 000</t>
  </si>
  <si>
    <t>951 1101 7951700 244 000</t>
  </si>
  <si>
    <t>951 1101 7951700 244 290</t>
  </si>
  <si>
    <t>Руководитель     __________________     Н.И.Маркин</t>
  </si>
  <si>
    <t>Руководитель финансово-   __________________ Т.В.Константинова</t>
  </si>
  <si>
    <t>Главный бухгалтер ________________ О.Ю.Кротова</t>
  </si>
  <si>
    <t>182  1  01  02030  01  2000  110</t>
  </si>
  <si>
    <t>182  1  05  01050  01  1000  110</t>
  </si>
  <si>
    <t>182  1  05  01050  01  2000  110</t>
  </si>
  <si>
    <t>182  1  05  03010  01  1000  110</t>
  </si>
  <si>
    <t>182  1  01  02030  01  1000  110</t>
  </si>
  <si>
    <t>182  1  05  03020  01  1000  110</t>
  </si>
  <si>
    <t>182  1  05  03020  01  2000  110</t>
  </si>
  <si>
    <t>182  1  05  03020  01  3000  110</t>
  </si>
  <si>
    <t>182  1  05  03010  01  2000  110</t>
  </si>
  <si>
    <t>182  1  06  06013  10  2000  110</t>
  </si>
  <si>
    <t>182  1  06  06023  10  1000  110</t>
  </si>
  <si>
    <t>182  1  06  06023  10  2000  110</t>
  </si>
  <si>
    <t>182  1  01  02020  01  3000  110</t>
  </si>
  <si>
    <t>182  1  06  01030  10  1000  110</t>
  </si>
  <si>
    <t>182  1  06  01030  10  2000  110</t>
  </si>
  <si>
    <t>182  1  06  06013  10  3000  110</t>
  </si>
  <si>
    <t>951 0801 5220000 000 000</t>
  </si>
  <si>
    <t>Областная долгосрочная целевая программа "Культура Дона(2010-2014 годы)»</t>
  </si>
  <si>
    <t>951 0801 522900 000 000</t>
  </si>
  <si>
    <t>Субсидии бюджетным учреждениям на иные цели</t>
  </si>
  <si>
    <t>951 0113  0920313 244 220</t>
  </si>
  <si>
    <t>951 0113 0920313 244 226</t>
  </si>
  <si>
    <t>951 0503 7950330 244 225</t>
  </si>
  <si>
    <t>951 0503 7950330 244 300</t>
  </si>
  <si>
    <t>951 0503 7950330 244 340</t>
  </si>
  <si>
    <t>182  1  05  01010  10  0000  110</t>
  </si>
  <si>
    <t>182  1  05  01011  01  1000  110</t>
  </si>
  <si>
    <t>182  1  06  06013  10  1000  110</t>
  </si>
  <si>
    <t>Доходы, получаемые в виде арендной платы ,а также средства от продажи права на заключение договоров аренды за земли,находящиеся в собственнсти поселений( за исключением земельных участков муниципальных бюджетных и автономных учреждений)</t>
  </si>
  <si>
    <t>Штрафы.санкции,возмещение ущерба</t>
  </si>
  <si>
    <t>Прочие поступления от денежных взысканий(штрафов)и иных сумм возмещения ущерба</t>
  </si>
  <si>
    <t>Прочие поступления от денежных взысканий(штрафов)и иных сумм возмещения ущерба в бюджеты поселений</t>
  </si>
  <si>
    <t>149300,00</t>
  </si>
  <si>
    <t>200,00</t>
  </si>
  <si>
    <t>951 0113 0920300 851 000</t>
  </si>
  <si>
    <t>951 0113 0920300 851 290</t>
  </si>
  <si>
    <t>951 0113 0920313 244 000</t>
  </si>
  <si>
    <t>Долгосрочная целевая программа"Противодействие коррупции в Калининском сельском поселении на 2013-2015 годы"</t>
  </si>
  <si>
    <t>951 0113 7951800 000 000</t>
  </si>
  <si>
    <t>951 0113 7951800 244 000</t>
  </si>
  <si>
    <t>951 0113 7951800 244 220</t>
  </si>
  <si>
    <t>951 0113 7951800   244 226</t>
  </si>
  <si>
    <t>Долгосрочная целевая программа"Мероприятия по профилактике террозизма и экстремизма и(или) ликвидация последствий проявления терроризма и экстремизма на территории Калининского сельского поселения на 2010-2015 годы"</t>
  </si>
  <si>
    <t>9510113 7952200 000 000</t>
  </si>
  <si>
    <t>9510113 7952200 244 000</t>
  </si>
  <si>
    <t>9510113 7952200 244 220</t>
  </si>
  <si>
    <t>951011307952200 244 226</t>
  </si>
  <si>
    <t>Долгосрочная целевая программа"Ремонт и содержание автомобильных дорог общего пользования местного значения</t>
  </si>
  <si>
    <t>Коммунальное хозяйство</t>
  </si>
  <si>
    <t>951 0502 0000000 000 000</t>
  </si>
  <si>
    <t>Долгосрочная целевая программа"Программа комплесного развития системы коммунальной инфраструктуры муниципального образования "Калининское сельское поселение"Цимлянского района на 2012-2017 годы</t>
  </si>
  <si>
    <t>9510502 7950900 244 000</t>
  </si>
  <si>
    <t>9510502 7950900 000 000</t>
  </si>
  <si>
    <t>9510502 7950900 240 000</t>
  </si>
  <si>
    <t>951 0502  7950900 244 226</t>
  </si>
  <si>
    <t>Подпрограмма"Прочие мероприятия по благоустройству поселения"</t>
  </si>
  <si>
    <t>951 0503 7950340 000 000</t>
  </si>
  <si>
    <t>951 0503 79520340 200 000</t>
  </si>
  <si>
    <t>951 0503 7950340 244 340</t>
  </si>
  <si>
    <t>951 0503 7950340 244 300</t>
  </si>
  <si>
    <t>951 0503 7950340 244 310</t>
  </si>
  <si>
    <t>951 0503 7950340 244 225</t>
  </si>
  <si>
    <t>Муници пальная долгосрочная целевая программа "Комплексные меры противодействия злоупотребления наркотиками и их незаконному обороту в муниципальном образовании "Калининское сельское поселение" на 2013-2015 годы."</t>
  </si>
  <si>
    <t>951 0605 7952300 000 000</t>
  </si>
  <si>
    <t>951 0605 7952300 244 000</t>
  </si>
  <si>
    <t>951 0605 7952300 244 220</t>
  </si>
  <si>
    <t>951 0605 7952300 244 226</t>
  </si>
  <si>
    <t>Программа по охране земель на территории муниципального образования"Калининское сельское поселение" на 2013-2015 годы</t>
  </si>
  <si>
    <t>95106057952400 000 000</t>
  </si>
  <si>
    <t>95106057952400 244 000</t>
  </si>
  <si>
    <t>95106057952400 244 220</t>
  </si>
  <si>
    <t>951 0605 7952400 244 226</t>
  </si>
  <si>
    <t>Доплаты к пенсиям,дополнительное пенсоионное обеспечение</t>
  </si>
  <si>
    <t>951 1003 0000000 000 000</t>
  </si>
  <si>
    <t>Доплаты к пенсиям государственных служащих субъектов РФ и муниципальных служащих</t>
  </si>
  <si>
    <t>951 1003 4910000 000 000</t>
  </si>
  <si>
    <t>Социалтьные выплаты</t>
  </si>
  <si>
    <t>Социальные выплаты</t>
  </si>
  <si>
    <t>951 1003 4910100 005 263</t>
  </si>
  <si>
    <t>951 1003 4910100 005 000</t>
  </si>
  <si>
    <t>951 0801 5229000   612 241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</si>
  <si>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</si>
  <si>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951 0412 5210600 540 251</t>
  </si>
  <si>
    <t>951 0412 5210600 540 250</t>
  </si>
  <si>
    <t>951 0104 0020400 244 310</t>
  </si>
  <si>
    <t>951 0113 7950000 000 000</t>
  </si>
  <si>
    <t>951 0113 0920305 000 000</t>
  </si>
  <si>
    <t>951 0113 0920305 852 000</t>
  </si>
  <si>
    <t>951 0113 0000000 000 000</t>
  </si>
  <si>
    <t>182  1  06  06023  10  3000  110</t>
  </si>
  <si>
    <t>Транспортные услуги</t>
  </si>
  <si>
    <t>951 0503 7950330 244 222</t>
  </si>
  <si>
    <t>857 1 16 51040020000140 140</t>
  </si>
  <si>
    <t>182  1  05  01011  01  2000  110</t>
  </si>
  <si>
    <t>951  1  11  05020  00  0000  120</t>
  </si>
  <si>
    <t>951 1  11  05025  10  0000  120</t>
  </si>
  <si>
    <t>951 114 06025 10 0000 430</t>
  </si>
  <si>
    <t xml:space="preserve"> 1  14  00000  00  0000  000</t>
  </si>
  <si>
    <t>Долгосрочная целевая программа "Оформление муниципального имущества Калининского сельского поселения на 2011-2014гг."</t>
  </si>
  <si>
    <t>Долгосрочная целевая программа "Пожарная безопасность и защита населения и территорий Калининского сельского поселения Цимлянского района Ростовской области от чрезвычайных ситуаций на 2011-2014 годы"</t>
  </si>
  <si>
    <t>182  1  05  01011  01  3000  110</t>
  </si>
  <si>
    <t>802 1 16 51040020000140 140</t>
  </si>
  <si>
    <t>951 0113 0920305 852 290</t>
  </si>
  <si>
    <t>951 0409  7950320 244 226</t>
  </si>
  <si>
    <t>951 0503 7950340 244 222</t>
  </si>
  <si>
    <t>951 1 16 90000 00 0000 140</t>
  </si>
  <si>
    <t>951 1 16 90050 10 0000 140</t>
  </si>
  <si>
    <t>000 1 16 00000 00 0000 00</t>
  </si>
  <si>
    <t>9510502 5210102 810 240</t>
  </si>
  <si>
    <t>9510502 5210102 810 242</t>
  </si>
  <si>
    <t>Софинансирование расходов на возмещение предприятием жилищно-коммунального хозяйства в части платы граждан за коммунальные услуги в объеме свыше установленных индексов максимаоьног роста размера платы за коммунальные услуги</t>
  </si>
  <si>
    <t>9510502 5210102 810 000</t>
  </si>
  <si>
    <t>Безвозмездные перечисления организациям , за исключением государственных и муниципальных организаций</t>
  </si>
  <si>
    <t>951 0503 7950310 244 300</t>
  </si>
  <si>
    <t>951 0503 79503310 244 340</t>
  </si>
  <si>
    <t>951 0503 7950340 244 226</t>
  </si>
  <si>
    <t xml:space="preserve">                                                на  1 октября 2013  г.</t>
  </si>
  <si>
    <t>01.10.2013</t>
  </si>
  <si>
    <t>182  1  05  01012  01  3000  110</t>
  </si>
  <si>
    <t>"01"   октября  2013 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</si>
</sst>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10"/>
      <color indexed="50"/>
      <name val="Arial Cyr"/>
      <family val="0"/>
    </font>
    <font>
      <i/>
      <sz val="10"/>
      <name val="Times New Roman"/>
      <family val="1"/>
    </font>
    <font>
      <b/>
      <i/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49" fontId="6" fillId="2" borderId="0" xfId="0" applyNumberFormat="1" applyFont="1" applyFill="1" applyAlignment="1">
      <alignment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Continuous"/>
    </xf>
    <xf numFmtId="49" fontId="6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/>
    </xf>
    <xf numFmtId="0" fontId="6" fillId="2" borderId="9" xfId="0" applyFont="1" applyFill="1" applyBorder="1" applyAlignment="1">
      <alignment horizontal="left" wrapText="1"/>
    </xf>
    <xf numFmtId="0" fontId="8" fillId="2" borderId="0" xfId="0" applyFont="1" applyFill="1" applyAlignment="1">
      <alignment/>
    </xf>
    <xf numFmtId="0" fontId="6" fillId="2" borderId="0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/>
    </xf>
    <xf numFmtId="4" fontId="6" fillId="2" borderId="1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49" fontId="6" fillId="2" borderId="13" xfId="0" applyNumberFormat="1" applyFont="1" applyFill="1" applyBorder="1" applyAlignment="1">
      <alignment horizontal="centerContinuous"/>
    </xf>
    <xf numFmtId="49" fontId="6" fillId="2" borderId="14" xfId="0" applyNumberFormat="1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/>
    </xf>
    <xf numFmtId="49" fontId="6" fillId="2" borderId="14" xfId="0" applyNumberFormat="1" applyFont="1" applyFill="1" applyBorder="1" applyAlignment="1">
      <alignment horizontal="centerContinuous"/>
    </xf>
    <xf numFmtId="49" fontId="6" fillId="2" borderId="16" xfId="0" applyNumberFormat="1" applyFont="1" applyFill="1" applyBorder="1" applyAlignment="1">
      <alignment horizontal="centerContinuous"/>
    </xf>
    <xf numFmtId="49" fontId="6" fillId="2" borderId="0" xfId="0" applyNumberFormat="1" applyFont="1" applyFill="1" applyBorder="1" applyAlignment="1">
      <alignment horizontal="centerContinuous"/>
    </xf>
    <xf numFmtId="0" fontId="6" fillId="2" borderId="7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left" wrapText="1"/>
    </xf>
    <xf numFmtId="49" fontId="6" fillId="2" borderId="20" xfId="0" applyNumberFormat="1" applyFont="1" applyFill="1" applyBorder="1" applyAlignment="1">
      <alignment horizontal="left" wrapText="1"/>
    </xf>
    <xf numFmtId="49" fontId="6" fillId="2" borderId="12" xfId="0" applyNumberFormat="1" applyFont="1" applyFill="1" applyBorder="1" applyAlignment="1">
      <alignment horizontal="center"/>
    </xf>
    <xf numFmtId="4" fontId="6" fillId="2" borderId="21" xfId="0" applyNumberFormat="1" applyFont="1" applyFill="1" applyBorder="1" applyAlignment="1">
      <alignment horizontal="right"/>
    </xf>
    <xf numFmtId="0" fontId="6" fillId="2" borderId="22" xfId="0" applyFont="1" applyFill="1" applyBorder="1" applyAlignment="1">
      <alignment horizontal="left" wrapText="1"/>
    </xf>
    <xf numFmtId="49" fontId="6" fillId="2" borderId="22" xfId="0" applyNumberFormat="1" applyFont="1" applyFill="1" applyBorder="1" applyAlignment="1">
      <alignment horizontal="left" wrapText="1"/>
    </xf>
    <xf numFmtId="49" fontId="6" fillId="2" borderId="22" xfId="0" applyNumberFormat="1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wrapText="1"/>
    </xf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49" fontId="6" fillId="2" borderId="2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Border="1" applyAlignment="1">
      <alignment/>
    </xf>
    <xf numFmtId="0" fontId="6" fillId="2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49" fontId="6" fillId="2" borderId="6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4" fillId="0" borderId="24" xfId="0" applyNumberFormat="1" applyFont="1" applyBorder="1" applyAlignment="1">
      <alignment wrapText="1"/>
    </xf>
    <xf numFmtId="1" fontId="4" fillId="0" borderId="2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wrapText="1"/>
    </xf>
    <xf numFmtId="1" fontId="4" fillId="0" borderId="22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9" fontId="6" fillId="2" borderId="6" xfId="0" applyNumberFormat="1" applyFont="1" applyFill="1" applyBorder="1" applyAlignment="1">
      <alignment horizontal="left"/>
    </xf>
    <xf numFmtId="0" fontId="6" fillId="2" borderId="2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wrapText="1"/>
    </xf>
    <xf numFmtId="49" fontId="6" fillId="2" borderId="12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" fontId="4" fillId="2" borderId="22" xfId="0" applyNumberFormat="1" applyFont="1" applyFill="1" applyBorder="1" applyAlignment="1">
      <alignment horizontal="right"/>
    </xf>
    <xf numFmtId="4" fontId="4" fillId="0" borderId="22" xfId="0" applyNumberFormat="1" applyFont="1" applyFill="1" applyBorder="1" applyAlignment="1">
      <alignment horizontal="right"/>
    </xf>
    <xf numFmtId="4" fontId="6" fillId="0" borderId="22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Border="1" applyAlignment="1">
      <alignment/>
    </xf>
    <xf numFmtId="4" fontId="6" fillId="2" borderId="11" xfId="0" applyNumberFormat="1" applyFont="1" applyFill="1" applyBorder="1" applyAlignment="1">
      <alignment horizontal="right"/>
    </xf>
    <xf numFmtId="4" fontId="6" fillId="0" borderId="26" xfId="0" applyNumberFormat="1" applyFont="1" applyFill="1" applyBorder="1" applyAlignment="1">
      <alignment horizontal="right"/>
    </xf>
    <xf numFmtId="1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6" fillId="4" borderId="22" xfId="0" applyNumberFormat="1" applyFont="1" applyFill="1" applyBorder="1" applyAlignment="1">
      <alignment horizontal="center"/>
    </xf>
    <xf numFmtId="4" fontId="6" fillId="4" borderId="22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4" fillId="4" borderId="22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10" fillId="0" borderId="22" xfId="0" applyFont="1" applyBorder="1" applyAlignment="1">
      <alignment horizontal="left" wrapText="1"/>
    </xf>
    <xf numFmtId="0" fontId="10" fillId="0" borderId="22" xfId="0" applyFont="1" applyFill="1" applyBorder="1" applyAlignment="1">
      <alignment horizontal="left" wrapText="1"/>
    </xf>
    <xf numFmtId="49" fontId="6" fillId="5" borderId="22" xfId="0" applyNumberFormat="1" applyFont="1" applyFill="1" applyBorder="1" applyAlignment="1">
      <alignment horizontal="center"/>
    </xf>
    <xf numFmtId="4" fontId="6" fillId="5" borderId="22" xfId="0" applyNumberFormat="1" applyFont="1" applyFill="1" applyBorder="1" applyAlignment="1">
      <alignment horizontal="right"/>
    </xf>
    <xf numFmtId="0" fontId="10" fillId="0" borderId="22" xfId="0" applyFont="1" applyBorder="1" applyAlignment="1">
      <alignment horizontal="left" vertical="distributed" wrapText="1"/>
    </xf>
    <xf numFmtId="0" fontId="10" fillId="0" borderId="22" xfId="0" applyFont="1" applyBorder="1" applyAlignment="1">
      <alignment horizontal="left" vertical="distributed"/>
    </xf>
    <xf numFmtId="0" fontId="10" fillId="0" borderId="22" xfId="0" applyFont="1" applyBorder="1" applyAlignment="1">
      <alignment vertical="top" wrapText="1"/>
    </xf>
    <xf numFmtId="0" fontId="11" fillId="0" borderId="22" xfId="0" applyNumberFormat="1" applyFont="1" applyBorder="1" applyAlignment="1">
      <alignment horizontal="left" vertical="distributed"/>
    </xf>
    <xf numFmtId="0" fontId="11" fillId="2" borderId="0" xfId="0" applyFont="1" applyFill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 wrapText="1"/>
    </xf>
    <xf numFmtId="0" fontId="11" fillId="2" borderId="25" xfId="0" applyFont="1" applyFill="1" applyBorder="1" applyAlignment="1">
      <alignment horizontal="left" wrapText="1"/>
    </xf>
    <xf numFmtId="0" fontId="10" fillId="0" borderId="22" xfId="0" applyNumberFormat="1" applyFont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horizontal="left" wrapText="1"/>
    </xf>
    <xf numFmtId="0" fontId="12" fillId="0" borderId="22" xfId="0" applyFont="1" applyBorder="1" applyAlignment="1">
      <alignment horizontal="left" vertical="distributed"/>
    </xf>
    <xf numFmtId="0" fontId="10" fillId="0" borderId="22" xfId="0" applyFont="1" applyBorder="1" applyAlignment="1">
      <alignment/>
    </xf>
    <xf numFmtId="4" fontId="6" fillId="2" borderId="0" xfId="0" applyNumberFormat="1" applyFont="1" applyFill="1" applyAlignment="1">
      <alignment/>
    </xf>
    <xf numFmtId="4" fontId="5" fillId="2" borderId="6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/>
    </xf>
    <xf numFmtId="4" fontId="6" fillId="2" borderId="28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left" wrapText="1"/>
    </xf>
    <xf numFmtId="0" fontId="10" fillId="0" borderId="3" xfId="0" applyNumberFormat="1" applyFont="1" applyBorder="1" applyAlignment="1">
      <alignment horizontal="left" wrapText="1"/>
    </xf>
    <xf numFmtId="4" fontId="4" fillId="0" borderId="3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left" wrapText="1"/>
    </xf>
    <xf numFmtId="1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4" fillId="4" borderId="22" xfId="0" applyNumberFormat="1" applyFont="1" applyFill="1" applyBorder="1" applyAlignment="1">
      <alignment wrapText="1"/>
    </xf>
    <xf numFmtId="1" fontId="4" fillId="4" borderId="22" xfId="0" applyNumberFormat="1" applyFont="1" applyFill="1" applyBorder="1" applyAlignment="1">
      <alignment horizontal="center"/>
    </xf>
    <xf numFmtId="49" fontId="4" fillId="4" borderId="22" xfId="0" applyNumberFormat="1" applyFont="1" applyFill="1" applyBorder="1" applyAlignment="1">
      <alignment horizontal="center"/>
    </xf>
    <xf numFmtId="4" fontId="4" fillId="4" borderId="22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wrapText="1"/>
    </xf>
    <xf numFmtId="1" fontId="4" fillId="0" borderId="22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" fontId="6" fillId="4" borderId="22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left" vertical="center" wrapText="1"/>
    </xf>
    <xf numFmtId="4" fontId="4" fillId="0" borderId="22" xfId="0" applyNumberFormat="1" applyFont="1" applyFill="1" applyBorder="1" applyAlignment="1">
      <alignment horizont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left" wrapText="1"/>
    </xf>
    <xf numFmtId="49" fontId="6" fillId="2" borderId="8" xfId="0" applyNumberFormat="1" applyFont="1" applyFill="1" applyBorder="1" applyAlignment="1">
      <alignment horizontal="center" wrapText="1"/>
    </xf>
    <xf numFmtId="0" fontId="12" fillId="0" borderId="22" xfId="0" applyFont="1" applyBorder="1" applyAlignment="1">
      <alignment horizontal="left" wrapText="1"/>
    </xf>
    <xf numFmtId="0" fontId="4" fillId="0" borderId="22" xfId="0" applyNumberFormat="1" applyFont="1" applyBorder="1" applyAlignment="1">
      <alignment horizontal="right"/>
    </xf>
    <xf numFmtId="0" fontId="13" fillId="2" borderId="0" xfId="0" applyFont="1" applyFill="1" applyAlignment="1">
      <alignment/>
    </xf>
    <xf numFmtId="0" fontId="6" fillId="4" borderId="22" xfId="0" applyNumberFormat="1" applyFont="1" applyFill="1" applyBorder="1" applyAlignment="1">
      <alignment wrapText="1"/>
    </xf>
    <xf numFmtId="49" fontId="4" fillId="0" borderId="22" xfId="0" applyNumberFormat="1" applyFont="1" applyBorder="1" applyAlignment="1">
      <alignment horizontal="right"/>
    </xf>
    <xf numFmtId="49" fontId="6" fillId="0" borderId="22" xfId="0" applyNumberFormat="1" applyFont="1" applyFill="1" applyBorder="1" applyAlignment="1">
      <alignment horizontal="right"/>
    </xf>
    <xf numFmtId="0" fontId="14" fillId="0" borderId="22" xfId="0" applyFont="1" applyBorder="1" applyAlignment="1">
      <alignment horizontal="left" vertical="distributed"/>
    </xf>
    <xf numFmtId="0" fontId="15" fillId="0" borderId="22" xfId="0" applyFont="1" applyBorder="1" applyAlignment="1">
      <alignment horizontal="left" vertical="distributed"/>
    </xf>
    <xf numFmtId="0" fontId="14" fillId="4" borderId="22" xfId="0" applyFont="1" applyFill="1" applyBorder="1" applyAlignment="1">
      <alignment horizontal="left" vertical="distributed"/>
    </xf>
    <xf numFmtId="0" fontId="5" fillId="4" borderId="0" xfId="0" applyFont="1" applyFill="1" applyAlignment="1">
      <alignment/>
    </xf>
    <xf numFmtId="0" fontId="10" fillId="4" borderId="22" xfId="0" applyFont="1" applyFill="1" applyBorder="1" applyAlignment="1">
      <alignment horizontal="left" vertical="distributed"/>
    </xf>
    <xf numFmtId="0" fontId="11" fillId="4" borderId="22" xfId="0" applyFont="1" applyFill="1" applyBorder="1" applyAlignment="1">
      <alignment horizontal="left" wrapText="1"/>
    </xf>
    <xf numFmtId="1" fontId="6" fillId="4" borderId="22" xfId="0" applyNumberFormat="1" applyFont="1" applyFill="1" applyBorder="1" applyAlignment="1">
      <alignment horizontal="center"/>
    </xf>
    <xf numFmtId="0" fontId="14" fillId="0" borderId="22" xfId="0" applyFont="1" applyBorder="1" applyAlignment="1">
      <alignment horizontal="left" vertical="distributed" wrapText="1"/>
    </xf>
    <xf numFmtId="0" fontId="7" fillId="2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255</xdr:col>
      <xdr:colOff>695325</xdr:colOff>
      <xdr:row>74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5881925"/>
          <a:ext cx="17432655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6</xdr:col>
      <xdr:colOff>0</xdr:colOff>
      <xdr:row>74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505575" y="45881925"/>
          <a:ext cx="93345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showGridLines="0" workbookViewId="0" topLeftCell="A1">
      <selection activeCell="A18" sqref="A18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2.375" style="1" customWidth="1"/>
    <col min="5" max="5" width="13.25390625" style="1" customWidth="1"/>
    <col min="6" max="6" width="12.25390625" style="57" customWidth="1"/>
    <col min="7" max="7" width="0.12890625" style="8" customWidth="1"/>
    <col min="8" max="16" width="9.125" style="8" hidden="1" customWidth="1"/>
    <col min="17" max="16384" width="9.125" style="8" customWidth="1"/>
  </cols>
  <sheetData>
    <row r="1" ht="10.5" customHeight="1">
      <c r="D1" s="57"/>
    </row>
    <row r="2" spans="1:6" ht="17.25" customHeight="1" thickBot="1">
      <c r="A2" s="58" t="s">
        <v>49</v>
      </c>
      <c r="B2" s="58"/>
      <c r="C2" s="58"/>
      <c r="D2" s="58"/>
      <c r="E2" s="58"/>
      <c r="F2" s="26" t="s">
        <v>5</v>
      </c>
    </row>
    <row r="3" spans="4:6" ht="13.5" customHeight="1">
      <c r="D3" s="10" t="s">
        <v>48</v>
      </c>
      <c r="E3" s="9"/>
      <c r="F3" s="27" t="s">
        <v>20</v>
      </c>
    </row>
    <row r="4" spans="1:6" ht="12.75" customHeight="1">
      <c r="A4" s="10" t="s">
        <v>482</v>
      </c>
      <c r="B4" s="10"/>
      <c r="C4" s="10"/>
      <c r="D4" s="10"/>
      <c r="E4" s="10" t="s">
        <v>25</v>
      </c>
      <c r="F4" s="28" t="s">
        <v>483</v>
      </c>
    </row>
    <row r="5" spans="1:6" ht="15.75" customHeight="1">
      <c r="A5" s="9" t="s">
        <v>46</v>
      </c>
      <c r="E5" s="1" t="s">
        <v>23</v>
      </c>
      <c r="F5" s="29" t="s">
        <v>51</v>
      </c>
    </row>
    <row r="6" spans="1:6" ht="12" customHeight="1">
      <c r="A6" s="9" t="s">
        <v>329</v>
      </c>
      <c r="E6" s="1" t="s">
        <v>39</v>
      </c>
      <c r="F6" s="28" t="s">
        <v>52</v>
      </c>
    </row>
    <row r="7" spans="1:6" ht="24.75" customHeight="1">
      <c r="A7" s="30" t="s">
        <v>53</v>
      </c>
      <c r="B7" s="160" t="s">
        <v>330</v>
      </c>
      <c r="C7" s="160"/>
      <c r="D7" s="160"/>
      <c r="E7" s="1" t="s">
        <v>24</v>
      </c>
      <c r="F7" s="28" t="s">
        <v>331</v>
      </c>
    </row>
    <row r="8" spans="1:6" ht="13.5" customHeight="1">
      <c r="A8" s="31" t="s">
        <v>33</v>
      </c>
      <c r="F8" s="32"/>
    </row>
    <row r="9" spans="1:6" ht="13.5" customHeight="1" thickBot="1">
      <c r="A9" s="9" t="s">
        <v>1</v>
      </c>
      <c r="F9" s="33" t="s">
        <v>0</v>
      </c>
    </row>
    <row r="10" spans="2:6" ht="13.5" customHeight="1">
      <c r="B10" s="59"/>
      <c r="C10" s="59" t="s">
        <v>34</v>
      </c>
      <c r="F10" s="34"/>
    </row>
    <row r="11" spans="1:6" ht="5.25" customHeight="1">
      <c r="A11" s="60"/>
      <c r="B11" s="60"/>
      <c r="C11" s="61"/>
      <c r="D11" s="62"/>
      <c r="E11" s="62" t="s">
        <v>50</v>
      </c>
      <c r="F11" s="63"/>
    </row>
    <row r="12" spans="1:6" ht="13.5" customHeight="1">
      <c r="A12" s="35"/>
      <c r="B12" s="16" t="s">
        <v>9</v>
      </c>
      <c r="C12" s="2" t="s">
        <v>45</v>
      </c>
      <c r="D12" s="3" t="s">
        <v>36</v>
      </c>
      <c r="E12" s="54"/>
      <c r="F12" s="36" t="s">
        <v>21</v>
      </c>
    </row>
    <row r="13" spans="1:6" ht="9.75" customHeight="1">
      <c r="A13" s="16" t="s">
        <v>6</v>
      </c>
      <c r="B13" s="16" t="s">
        <v>10</v>
      </c>
      <c r="C13" s="2" t="s">
        <v>41</v>
      </c>
      <c r="D13" s="3" t="s">
        <v>37</v>
      </c>
      <c r="E13" s="3" t="s">
        <v>27</v>
      </c>
      <c r="F13" s="37" t="s">
        <v>4</v>
      </c>
    </row>
    <row r="14" spans="1:6" ht="9.75" customHeight="1">
      <c r="A14" s="35"/>
      <c r="B14" s="16" t="s">
        <v>11</v>
      </c>
      <c r="C14" s="2" t="s">
        <v>42</v>
      </c>
      <c r="D14" s="3" t="s">
        <v>4</v>
      </c>
      <c r="E14" s="3"/>
      <c r="F14" s="37"/>
    </row>
    <row r="15" spans="1:6" ht="9.75" customHeight="1" thickBot="1">
      <c r="A15" s="17">
        <v>1</v>
      </c>
      <c r="B15" s="18">
        <v>2</v>
      </c>
      <c r="C15" s="18">
        <v>3</v>
      </c>
      <c r="D15" s="4" t="s">
        <v>2</v>
      </c>
      <c r="E15" s="4" t="s">
        <v>30</v>
      </c>
      <c r="F15" s="56" t="s">
        <v>31</v>
      </c>
    </row>
    <row r="16" spans="1:6" s="21" customFormat="1" ht="15.75" customHeight="1">
      <c r="A16" s="64" t="s">
        <v>75</v>
      </c>
      <c r="B16" s="65">
        <v>10</v>
      </c>
      <c r="C16" s="75" t="s">
        <v>76</v>
      </c>
      <c r="D16" s="66">
        <f>D17+D82</f>
        <v>10762800</v>
      </c>
      <c r="E16" s="66">
        <f>E17+E82</f>
        <v>10316397.01</v>
      </c>
      <c r="F16" s="47">
        <f>D16-E16</f>
        <v>446402.9900000002</v>
      </c>
    </row>
    <row r="17" spans="1:6" ht="27.75" customHeight="1">
      <c r="A17" s="67" t="s">
        <v>77</v>
      </c>
      <c r="B17" s="68">
        <v>10</v>
      </c>
      <c r="C17" s="76" t="s">
        <v>78</v>
      </c>
      <c r="D17" s="69">
        <f>D18+D25+D41+D63+D69+D74+D56</f>
        <v>7038600</v>
      </c>
      <c r="E17" s="69">
        <f>E18+E25+E41+E56+E59+E63+E69+E74+E79</f>
        <v>6652897.01</v>
      </c>
      <c r="F17" s="47">
        <f>D17-E17</f>
        <v>385702.9900000002</v>
      </c>
    </row>
    <row r="18" spans="1:6" ht="20.25" customHeight="1">
      <c r="A18" s="132" t="s">
        <v>79</v>
      </c>
      <c r="B18" s="133">
        <v>10</v>
      </c>
      <c r="C18" s="134" t="s">
        <v>166</v>
      </c>
      <c r="D18" s="92">
        <f>D19</f>
        <v>361000</v>
      </c>
      <c r="E18" s="92">
        <f>E20+E23+E24</f>
        <v>302077.52</v>
      </c>
      <c r="F18" s="88">
        <f>D18-E18</f>
        <v>58922.47999999998</v>
      </c>
    </row>
    <row r="19" spans="1:6" s="21" customFormat="1" ht="15.75" customHeight="1">
      <c r="A19" s="136" t="s">
        <v>54</v>
      </c>
      <c r="B19" s="137">
        <v>10</v>
      </c>
      <c r="C19" s="138" t="s">
        <v>127</v>
      </c>
      <c r="D19" s="78">
        <f>D20</f>
        <v>361000</v>
      </c>
      <c r="E19" s="78">
        <f>E20+E21+E23+E24</f>
        <v>302077.52</v>
      </c>
      <c r="F19" s="79">
        <f>D19-E19</f>
        <v>58922.47999999998</v>
      </c>
    </row>
    <row r="20" spans="1:6" ht="93.75" customHeight="1">
      <c r="A20" s="67" t="s">
        <v>80</v>
      </c>
      <c r="B20" s="68">
        <v>10</v>
      </c>
      <c r="C20" s="76" t="s">
        <v>128</v>
      </c>
      <c r="D20" s="69">
        <v>361000</v>
      </c>
      <c r="E20" s="147">
        <v>298013.72</v>
      </c>
      <c r="F20" s="47">
        <f>D20-E20</f>
        <v>62986.28000000003</v>
      </c>
    </row>
    <row r="21" spans="1:6" ht="149.25" customHeight="1">
      <c r="A21" s="67" t="s">
        <v>81</v>
      </c>
      <c r="B21" s="68">
        <v>10</v>
      </c>
      <c r="C21" s="76" t="s">
        <v>129</v>
      </c>
      <c r="D21" s="131">
        <v>0</v>
      </c>
      <c r="E21" s="69">
        <v>0</v>
      </c>
      <c r="F21" s="47">
        <f>-E21</f>
        <v>0</v>
      </c>
    </row>
    <row r="22" spans="1:6" ht="149.25" customHeight="1">
      <c r="A22" s="67" t="s">
        <v>81</v>
      </c>
      <c r="B22" s="68">
        <v>10</v>
      </c>
      <c r="C22" s="76" t="s">
        <v>378</v>
      </c>
      <c r="D22" s="131">
        <v>0</v>
      </c>
      <c r="E22" s="69">
        <v>0</v>
      </c>
      <c r="F22" s="47">
        <f>-E22</f>
        <v>0</v>
      </c>
    </row>
    <row r="23" spans="1:6" ht="61.5" customHeight="1">
      <c r="A23" s="67" t="s">
        <v>82</v>
      </c>
      <c r="B23" s="68">
        <v>10</v>
      </c>
      <c r="C23" s="76" t="s">
        <v>370</v>
      </c>
      <c r="D23" s="131">
        <v>0</v>
      </c>
      <c r="E23" s="69">
        <v>4029.9</v>
      </c>
      <c r="F23" s="47">
        <f>-E23</f>
        <v>-4029.9</v>
      </c>
    </row>
    <row r="24" spans="1:6" ht="61.5" customHeight="1">
      <c r="A24" s="67" t="s">
        <v>82</v>
      </c>
      <c r="B24" s="68">
        <v>10</v>
      </c>
      <c r="C24" s="76" t="s">
        <v>366</v>
      </c>
      <c r="D24" s="131">
        <v>0</v>
      </c>
      <c r="E24" s="69">
        <v>33.9</v>
      </c>
      <c r="F24" s="47">
        <f>-E24</f>
        <v>-33.9</v>
      </c>
    </row>
    <row r="25" spans="1:6" ht="20.25" customHeight="1">
      <c r="A25" s="132" t="s">
        <v>83</v>
      </c>
      <c r="B25" s="133">
        <v>10</v>
      </c>
      <c r="C25" s="134" t="s">
        <v>167</v>
      </c>
      <c r="D25" s="92">
        <v>356000</v>
      </c>
      <c r="E25" s="92">
        <f>E26+E34</f>
        <v>273341.52</v>
      </c>
      <c r="F25" s="88">
        <f aca="true" t="shared" si="0" ref="F25:F35">D25-E25</f>
        <v>82658.47999999998</v>
      </c>
    </row>
    <row r="26" spans="1:6" s="55" customFormat="1" ht="48" customHeight="1">
      <c r="A26" s="67" t="s">
        <v>55</v>
      </c>
      <c r="B26" s="68">
        <v>10</v>
      </c>
      <c r="C26" s="76" t="s">
        <v>130</v>
      </c>
      <c r="D26" s="69">
        <v>1300</v>
      </c>
      <c r="E26" s="69">
        <f>E27</f>
        <v>26119.649999999998</v>
      </c>
      <c r="F26" s="47">
        <f t="shared" si="0"/>
        <v>-24819.649999999998</v>
      </c>
    </row>
    <row r="27" spans="1:6" s="21" customFormat="1" ht="51.75" customHeight="1">
      <c r="A27" s="67" t="s">
        <v>84</v>
      </c>
      <c r="B27" s="68">
        <v>10</v>
      </c>
      <c r="C27" s="76" t="s">
        <v>391</v>
      </c>
      <c r="D27" s="69">
        <v>1300</v>
      </c>
      <c r="E27" s="69">
        <f>E28+E29+E30+E31</f>
        <v>26119.649999999998</v>
      </c>
      <c r="F27" s="47">
        <f t="shared" si="0"/>
        <v>-24819.649999999998</v>
      </c>
    </row>
    <row r="28" spans="1:6" ht="52.5" customHeight="1">
      <c r="A28" s="67" t="s">
        <v>84</v>
      </c>
      <c r="B28" s="68">
        <v>10</v>
      </c>
      <c r="C28" s="76" t="s">
        <v>392</v>
      </c>
      <c r="D28" s="69">
        <v>1300</v>
      </c>
      <c r="E28" s="69">
        <v>25105.05</v>
      </c>
      <c r="F28" s="47">
        <f t="shared" si="0"/>
        <v>-23805.05</v>
      </c>
    </row>
    <row r="29" spans="1:6" ht="52.5" customHeight="1">
      <c r="A29" s="67" t="s">
        <v>84</v>
      </c>
      <c r="B29" s="68"/>
      <c r="C29" s="76" t="s">
        <v>459</v>
      </c>
      <c r="D29" s="69">
        <v>0</v>
      </c>
      <c r="E29" s="69">
        <v>564.6</v>
      </c>
      <c r="F29" s="47">
        <v>-507.43</v>
      </c>
    </row>
    <row r="30" spans="1:6" ht="52.5" customHeight="1">
      <c r="A30" s="67" t="s">
        <v>84</v>
      </c>
      <c r="B30" s="68"/>
      <c r="C30" s="76" t="s">
        <v>466</v>
      </c>
      <c r="D30" s="69">
        <v>0</v>
      </c>
      <c r="E30" s="69">
        <v>225</v>
      </c>
      <c r="F30" s="47">
        <f>D30-E30</f>
        <v>-225</v>
      </c>
    </row>
    <row r="31" spans="1:6" ht="52.5" customHeight="1">
      <c r="A31" s="67" t="s">
        <v>84</v>
      </c>
      <c r="B31" s="68"/>
      <c r="C31" s="76" t="s">
        <v>484</v>
      </c>
      <c r="D31" s="69">
        <v>0</v>
      </c>
      <c r="E31" s="69">
        <v>225</v>
      </c>
      <c r="F31" s="47">
        <f>D31-E31</f>
        <v>-225</v>
      </c>
    </row>
    <row r="32" spans="1:6" ht="69" customHeight="1">
      <c r="A32" s="67" t="s">
        <v>85</v>
      </c>
      <c r="B32" s="68">
        <v>10</v>
      </c>
      <c r="C32" s="76" t="s">
        <v>367</v>
      </c>
      <c r="D32" s="69">
        <f>D33</f>
        <v>0</v>
      </c>
      <c r="E32" s="131">
        <v>0</v>
      </c>
      <c r="F32" s="47">
        <f t="shared" si="0"/>
        <v>0</v>
      </c>
    </row>
    <row r="33" spans="1:6" ht="62.25" customHeight="1">
      <c r="A33" s="67" t="s">
        <v>85</v>
      </c>
      <c r="B33" s="68">
        <v>10</v>
      </c>
      <c r="C33" s="76" t="s">
        <v>368</v>
      </c>
      <c r="D33" s="69">
        <v>0</v>
      </c>
      <c r="E33" s="131">
        <v>0</v>
      </c>
      <c r="F33" s="47">
        <f t="shared" si="0"/>
        <v>0</v>
      </c>
    </row>
    <row r="34" spans="1:6" ht="25.5" customHeight="1">
      <c r="A34" s="67" t="s">
        <v>74</v>
      </c>
      <c r="B34" s="68">
        <v>10</v>
      </c>
      <c r="C34" s="76" t="s">
        <v>131</v>
      </c>
      <c r="D34" s="69">
        <v>354700</v>
      </c>
      <c r="E34" s="69">
        <f>E35+E36+E37</f>
        <v>247221.87</v>
      </c>
      <c r="F34" s="47">
        <f t="shared" si="0"/>
        <v>107478.13</v>
      </c>
    </row>
    <row r="35" spans="1:6" ht="25.5" customHeight="1">
      <c r="A35" s="67" t="s">
        <v>74</v>
      </c>
      <c r="B35" s="68">
        <v>10</v>
      </c>
      <c r="C35" s="76" t="s">
        <v>369</v>
      </c>
      <c r="D35" s="69">
        <v>354700</v>
      </c>
      <c r="E35" s="69">
        <v>245719.18</v>
      </c>
      <c r="F35" s="47">
        <f t="shared" si="0"/>
        <v>108980.82</v>
      </c>
    </row>
    <row r="36" spans="1:6" ht="25.5" customHeight="1">
      <c r="A36" s="67" t="s">
        <v>74</v>
      </c>
      <c r="B36" s="68">
        <v>10</v>
      </c>
      <c r="C36" s="76" t="s">
        <v>374</v>
      </c>
      <c r="D36" s="69">
        <v>0</v>
      </c>
      <c r="E36" s="69">
        <v>1206.81</v>
      </c>
      <c r="F36" s="47">
        <v>-1206.81</v>
      </c>
    </row>
    <row r="37" spans="1:6" ht="34.5" customHeight="1">
      <c r="A37" s="67" t="s">
        <v>316</v>
      </c>
      <c r="B37" s="68"/>
      <c r="C37" s="76" t="s">
        <v>317</v>
      </c>
      <c r="D37" s="69">
        <f>D38+D39+D40</f>
        <v>0</v>
      </c>
      <c r="E37" s="69">
        <f>E38+E39+E40</f>
        <v>295.88</v>
      </c>
      <c r="F37" s="47">
        <f>-E37</f>
        <v>-295.88</v>
      </c>
    </row>
    <row r="38" spans="1:6" ht="34.5" customHeight="1">
      <c r="A38" s="67" t="s">
        <v>316</v>
      </c>
      <c r="B38" s="68"/>
      <c r="C38" s="76" t="s">
        <v>371</v>
      </c>
      <c r="D38" s="69">
        <v>0</v>
      </c>
      <c r="E38" s="69">
        <v>0</v>
      </c>
      <c r="F38" s="47">
        <f>-E38</f>
        <v>0</v>
      </c>
    </row>
    <row r="39" spans="1:6" ht="34.5" customHeight="1">
      <c r="A39" s="67" t="s">
        <v>316</v>
      </c>
      <c r="B39" s="68"/>
      <c r="C39" s="76" t="s">
        <v>372</v>
      </c>
      <c r="D39" s="69">
        <v>0</v>
      </c>
      <c r="E39" s="69">
        <v>-4.12</v>
      </c>
      <c r="F39" s="47">
        <f>-E39</f>
        <v>4.12</v>
      </c>
    </row>
    <row r="40" spans="1:6" ht="34.5" customHeight="1">
      <c r="A40" s="67" t="s">
        <v>316</v>
      </c>
      <c r="B40" s="68"/>
      <c r="C40" s="76" t="s">
        <v>373</v>
      </c>
      <c r="D40" s="69">
        <v>0</v>
      </c>
      <c r="E40" s="69">
        <v>300</v>
      </c>
      <c r="F40" s="47">
        <f>-E40</f>
        <v>-300</v>
      </c>
    </row>
    <row r="41" spans="1:6" s="55" customFormat="1" ht="22.5" customHeight="1">
      <c r="A41" s="132" t="s">
        <v>86</v>
      </c>
      <c r="B41" s="133">
        <v>10</v>
      </c>
      <c r="C41" s="134" t="s">
        <v>168</v>
      </c>
      <c r="D41" s="92">
        <f>D42+D46</f>
        <v>2465200</v>
      </c>
      <c r="E41" s="92">
        <f>E42+E46</f>
        <v>1366198.11</v>
      </c>
      <c r="F41" s="88">
        <f aca="true" t="shared" si="1" ref="F41:F48">D41-E41</f>
        <v>1099001.89</v>
      </c>
    </row>
    <row r="42" spans="1:6" s="55" customFormat="1" ht="25.5" customHeight="1">
      <c r="A42" s="67" t="s">
        <v>57</v>
      </c>
      <c r="B42" s="68">
        <v>10</v>
      </c>
      <c r="C42" s="76" t="s">
        <v>132</v>
      </c>
      <c r="D42" s="69">
        <f>D43</f>
        <v>137600</v>
      </c>
      <c r="E42" s="69">
        <f>E43</f>
        <v>31859.75</v>
      </c>
      <c r="F42" s="47">
        <f t="shared" si="1"/>
        <v>105740.25</v>
      </c>
    </row>
    <row r="43" spans="1:6" ht="61.5" customHeight="1">
      <c r="A43" s="67" t="s">
        <v>58</v>
      </c>
      <c r="B43" s="68">
        <v>10</v>
      </c>
      <c r="C43" s="76" t="s">
        <v>133</v>
      </c>
      <c r="D43" s="69">
        <v>137600</v>
      </c>
      <c r="E43" s="69">
        <f>E44+E45</f>
        <v>31859.75</v>
      </c>
      <c r="F43" s="47">
        <f t="shared" si="1"/>
        <v>105740.25</v>
      </c>
    </row>
    <row r="44" spans="1:6" ht="61.5" customHeight="1">
      <c r="A44" s="67" t="s">
        <v>58</v>
      </c>
      <c r="B44" s="68">
        <v>10</v>
      </c>
      <c r="C44" s="76" t="s">
        <v>379</v>
      </c>
      <c r="D44" s="69">
        <v>137600</v>
      </c>
      <c r="E44" s="69">
        <v>30649.5</v>
      </c>
      <c r="F44" s="47">
        <f t="shared" si="1"/>
        <v>106950.5</v>
      </c>
    </row>
    <row r="45" spans="1:6" ht="61.5" customHeight="1">
      <c r="A45" s="67" t="s">
        <v>58</v>
      </c>
      <c r="B45" s="68">
        <v>10</v>
      </c>
      <c r="C45" s="76" t="s">
        <v>380</v>
      </c>
      <c r="D45" s="69">
        <v>0</v>
      </c>
      <c r="E45" s="69">
        <v>1210.25</v>
      </c>
      <c r="F45" s="47">
        <f t="shared" si="1"/>
        <v>-1210.25</v>
      </c>
    </row>
    <row r="46" spans="1:6" s="21" customFormat="1" ht="15.75" customHeight="1">
      <c r="A46" s="67" t="s">
        <v>59</v>
      </c>
      <c r="B46" s="68">
        <v>10</v>
      </c>
      <c r="C46" s="76" t="s">
        <v>134</v>
      </c>
      <c r="D46" s="69">
        <f>D47+D51</f>
        <v>2327600</v>
      </c>
      <c r="E46" s="69">
        <f>E47+E51</f>
        <v>1334338.36</v>
      </c>
      <c r="F46" s="47">
        <f t="shared" si="1"/>
        <v>993261.6399999999</v>
      </c>
    </row>
    <row r="47" spans="1:6" ht="59.25" customHeight="1">
      <c r="A47" s="67" t="s">
        <v>60</v>
      </c>
      <c r="B47" s="68">
        <v>10</v>
      </c>
      <c r="C47" s="76" t="s">
        <v>135</v>
      </c>
      <c r="D47" s="69">
        <v>2276500</v>
      </c>
      <c r="E47" s="69">
        <f>E48+E49+E50</f>
        <v>1306801.11</v>
      </c>
      <c r="F47" s="47">
        <f t="shared" si="1"/>
        <v>969698.8899999999</v>
      </c>
    </row>
    <row r="48" spans="1:6" ht="96.75" customHeight="1">
      <c r="A48" s="67" t="s">
        <v>61</v>
      </c>
      <c r="B48" s="68">
        <v>10</v>
      </c>
      <c r="C48" s="76" t="s">
        <v>393</v>
      </c>
      <c r="D48" s="69">
        <v>2276500</v>
      </c>
      <c r="E48" s="69">
        <v>1255346.59</v>
      </c>
      <c r="F48" s="47">
        <f t="shared" si="1"/>
        <v>1021153.4099999999</v>
      </c>
    </row>
    <row r="49" spans="1:6" ht="96.75" customHeight="1">
      <c r="A49" s="67" t="s">
        <v>61</v>
      </c>
      <c r="B49" s="68">
        <v>10</v>
      </c>
      <c r="C49" s="76" t="s">
        <v>375</v>
      </c>
      <c r="D49" s="69">
        <v>0</v>
      </c>
      <c r="E49" s="69">
        <v>45055.83</v>
      </c>
      <c r="F49" s="47">
        <v>-15346.65</v>
      </c>
    </row>
    <row r="50" spans="1:6" ht="96.75" customHeight="1">
      <c r="A50" s="67" t="s">
        <v>61</v>
      </c>
      <c r="B50" s="68">
        <v>10</v>
      </c>
      <c r="C50" s="76" t="s">
        <v>381</v>
      </c>
      <c r="D50" s="69">
        <v>0</v>
      </c>
      <c r="E50" s="69">
        <v>6398.69</v>
      </c>
      <c r="F50" s="47">
        <f>D50-E50</f>
        <v>-6398.69</v>
      </c>
    </row>
    <row r="51" spans="1:6" ht="62.25" customHeight="1">
      <c r="A51" s="67" t="s">
        <v>62</v>
      </c>
      <c r="B51" s="68">
        <v>10</v>
      </c>
      <c r="C51" s="76" t="s">
        <v>136</v>
      </c>
      <c r="D51" s="69">
        <v>51100</v>
      </c>
      <c r="E51" s="69">
        <f>E52</f>
        <v>27537.25</v>
      </c>
      <c r="F51" s="47">
        <f aca="true" t="shared" si="2" ref="F51:F58">D51-E51</f>
        <v>23562.75</v>
      </c>
    </row>
    <row r="52" spans="1:6" ht="89.25" customHeight="1">
      <c r="A52" s="67" t="s">
        <v>63</v>
      </c>
      <c r="B52" s="68">
        <v>10</v>
      </c>
      <c r="C52" s="76" t="s">
        <v>137</v>
      </c>
      <c r="D52" s="69">
        <v>51100</v>
      </c>
      <c r="E52" s="69">
        <f>E53+E54+E55</f>
        <v>27537.25</v>
      </c>
      <c r="F52" s="47">
        <f t="shared" si="2"/>
        <v>23562.75</v>
      </c>
    </row>
    <row r="53" spans="1:6" ht="89.25" customHeight="1">
      <c r="A53" s="67" t="s">
        <v>63</v>
      </c>
      <c r="B53" s="68">
        <v>10</v>
      </c>
      <c r="C53" s="76" t="s">
        <v>376</v>
      </c>
      <c r="D53" s="69">
        <v>51100</v>
      </c>
      <c r="E53" s="69">
        <v>25906.59</v>
      </c>
      <c r="F53" s="47">
        <f t="shared" si="2"/>
        <v>25193.41</v>
      </c>
    </row>
    <row r="54" spans="1:6" ht="89.25" customHeight="1">
      <c r="A54" s="67" t="s">
        <v>63</v>
      </c>
      <c r="B54" s="68">
        <v>10</v>
      </c>
      <c r="C54" s="76" t="s">
        <v>377</v>
      </c>
      <c r="D54" s="69">
        <v>0</v>
      </c>
      <c r="E54" s="69">
        <v>470.35</v>
      </c>
      <c r="F54" s="47">
        <f t="shared" si="2"/>
        <v>-470.35</v>
      </c>
    </row>
    <row r="55" spans="1:6" ht="89.25" customHeight="1">
      <c r="A55" s="67" t="s">
        <v>63</v>
      </c>
      <c r="B55" s="68">
        <v>10</v>
      </c>
      <c r="C55" s="76" t="s">
        <v>455</v>
      </c>
      <c r="D55" s="69">
        <v>0</v>
      </c>
      <c r="E55" s="69">
        <v>1160.31</v>
      </c>
      <c r="F55" s="47">
        <f>D55-E55</f>
        <v>-1160.31</v>
      </c>
    </row>
    <row r="56" spans="1:6" ht="23.25" customHeight="1">
      <c r="A56" s="132" t="s">
        <v>87</v>
      </c>
      <c r="B56" s="133">
        <v>10</v>
      </c>
      <c r="C56" s="134" t="s">
        <v>169</v>
      </c>
      <c r="D56" s="92">
        <v>21300</v>
      </c>
      <c r="E56" s="92">
        <f>E57</f>
        <v>9300</v>
      </c>
      <c r="F56" s="88">
        <f t="shared" si="2"/>
        <v>12000</v>
      </c>
    </row>
    <row r="57" spans="1:6" ht="57" customHeight="1">
      <c r="A57" s="67" t="s">
        <v>88</v>
      </c>
      <c r="B57" s="68">
        <v>10</v>
      </c>
      <c r="C57" s="76" t="s">
        <v>138</v>
      </c>
      <c r="D57" s="69">
        <v>21300</v>
      </c>
      <c r="E57" s="69">
        <f>E58</f>
        <v>9300</v>
      </c>
      <c r="F57" s="47">
        <f t="shared" si="2"/>
        <v>12000</v>
      </c>
    </row>
    <row r="58" spans="1:6" ht="67.5" customHeight="1">
      <c r="A58" s="67" t="s">
        <v>89</v>
      </c>
      <c r="B58" s="68">
        <v>10</v>
      </c>
      <c r="C58" s="76" t="s">
        <v>139</v>
      </c>
      <c r="D58" s="69">
        <v>21300</v>
      </c>
      <c r="E58" s="69">
        <v>9300</v>
      </c>
      <c r="F58" s="47">
        <f t="shared" si="2"/>
        <v>12000</v>
      </c>
    </row>
    <row r="59" spans="1:6" s="21" customFormat="1" ht="47.25" customHeight="1">
      <c r="A59" s="132" t="s">
        <v>90</v>
      </c>
      <c r="B59" s="133">
        <v>10</v>
      </c>
      <c r="C59" s="134" t="s">
        <v>170</v>
      </c>
      <c r="D59" s="92">
        <f aca="true" t="shared" si="3" ref="D59:E61">D60</f>
        <v>0</v>
      </c>
      <c r="E59" s="92">
        <f t="shared" si="3"/>
        <v>0</v>
      </c>
      <c r="F59" s="88">
        <f>-E59</f>
        <v>0</v>
      </c>
    </row>
    <row r="60" spans="1:6" ht="16.5" customHeight="1">
      <c r="A60" s="67" t="s">
        <v>56</v>
      </c>
      <c r="B60" s="68">
        <v>10</v>
      </c>
      <c r="C60" s="76" t="s">
        <v>140</v>
      </c>
      <c r="D60" s="69">
        <f t="shared" si="3"/>
        <v>0</v>
      </c>
      <c r="E60" s="69">
        <f t="shared" si="3"/>
        <v>0</v>
      </c>
      <c r="F60" s="79">
        <f>-E60</f>
        <v>0</v>
      </c>
    </row>
    <row r="61" spans="1:6" ht="36" customHeight="1">
      <c r="A61" s="67" t="s">
        <v>91</v>
      </c>
      <c r="B61" s="68">
        <v>10</v>
      </c>
      <c r="C61" s="76" t="s">
        <v>141</v>
      </c>
      <c r="D61" s="69">
        <f t="shared" si="3"/>
        <v>0</v>
      </c>
      <c r="E61" s="69">
        <f t="shared" si="3"/>
        <v>0</v>
      </c>
      <c r="F61" s="79">
        <f>-E61</f>
        <v>0</v>
      </c>
    </row>
    <row r="62" spans="1:6" s="21" customFormat="1" ht="51" customHeight="1">
      <c r="A62" s="67" t="s">
        <v>92</v>
      </c>
      <c r="B62" s="68">
        <v>10</v>
      </c>
      <c r="C62" s="76" t="s">
        <v>142</v>
      </c>
      <c r="D62" s="69">
        <v>0</v>
      </c>
      <c r="E62" s="69">
        <v>0</v>
      </c>
      <c r="F62" s="79">
        <f>-E62</f>
        <v>0</v>
      </c>
    </row>
    <row r="63" spans="1:6" ht="54.75" customHeight="1">
      <c r="A63" s="132" t="s">
        <v>93</v>
      </c>
      <c r="B63" s="133">
        <v>10</v>
      </c>
      <c r="C63" s="134" t="s">
        <v>143</v>
      </c>
      <c r="D63" s="92">
        <f>D64</f>
        <v>1251100</v>
      </c>
      <c r="E63" s="92">
        <f>E64</f>
        <v>835474.6</v>
      </c>
      <c r="F63" s="88">
        <f aca="true" t="shared" si="4" ref="F63:F68">D63-E63</f>
        <v>415625.4</v>
      </c>
    </row>
    <row r="64" spans="1:6" ht="122.25" customHeight="1">
      <c r="A64" s="67" t="s">
        <v>94</v>
      </c>
      <c r="B64" s="68">
        <v>10</v>
      </c>
      <c r="C64" s="76" t="s">
        <v>144</v>
      </c>
      <c r="D64" s="69">
        <f>D65+D67</f>
        <v>1251100</v>
      </c>
      <c r="E64" s="69">
        <f>E65+E67</f>
        <v>835474.6</v>
      </c>
      <c r="F64" s="47">
        <f t="shared" si="4"/>
        <v>415625.4</v>
      </c>
    </row>
    <row r="65" spans="1:6" ht="81.75" customHeight="1">
      <c r="A65" s="67" t="s">
        <v>95</v>
      </c>
      <c r="B65" s="68">
        <v>10</v>
      </c>
      <c r="C65" s="76" t="s">
        <v>145</v>
      </c>
      <c r="D65" s="69">
        <f>D66</f>
        <v>1206100</v>
      </c>
      <c r="E65" s="69">
        <f>E66</f>
        <v>796375.85</v>
      </c>
      <c r="F65" s="47">
        <f t="shared" si="4"/>
        <v>409724.15</v>
      </c>
    </row>
    <row r="66" spans="1:6" s="21" customFormat="1" ht="96" customHeight="1">
      <c r="A66" s="67" t="s">
        <v>96</v>
      </c>
      <c r="B66" s="68">
        <v>10</v>
      </c>
      <c r="C66" s="76" t="s">
        <v>146</v>
      </c>
      <c r="D66" s="69">
        <v>1206100</v>
      </c>
      <c r="E66" s="69">
        <v>796375.85</v>
      </c>
      <c r="F66" s="47">
        <f t="shared" si="4"/>
        <v>409724.15</v>
      </c>
    </row>
    <row r="67" spans="1:6" s="21" customFormat="1" ht="96" customHeight="1">
      <c r="A67" s="67" t="s">
        <v>394</v>
      </c>
      <c r="B67" s="68"/>
      <c r="C67" s="76" t="s">
        <v>460</v>
      </c>
      <c r="D67" s="69">
        <f>D68</f>
        <v>45000</v>
      </c>
      <c r="E67" s="69">
        <f>E68</f>
        <v>39098.75</v>
      </c>
      <c r="F67" s="47">
        <f t="shared" si="4"/>
        <v>5901.25</v>
      </c>
    </row>
    <row r="68" spans="1:6" s="21" customFormat="1" ht="96" customHeight="1">
      <c r="A68" s="67" t="s">
        <v>394</v>
      </c>
      <c r="B68" s="68"/>
      <c r="C68" s="76" t="s">
        <v>461</v>
      </c>
      <c r="D68" s="69">
        <v>45000</v>
      </c>
      <c r="E68" s="69">
        <v>39098.75</v>
      </c>
      <c r="F68" s="47">
        <f t="shared" si="4"/>
        <v>5901.25</v>
      </c>
    </row>
    <row r="69" spans="1:6" ht="42" customHeight="1">
      <c r="A69" s="132" t="s">
        <v>97</v>
      </c>
      <c r="B69" s="133">
        <v>10</v>
      </c>
      <c r="C69" s="134" t="s">
        <v>463</v>
      </c>
      <c r="D69" s="92">
        <f aca="true" t="shared" si="5" ref="D69:E71">D70</f>
        <v>2579400</v>
      </c>
      <c r="E69" s="92">
        <f>E70</f>
        <v>3834205.26</v>
      </c>
      <c r="F69" s="88">
        <f aca="true" t="shared" si="6" ref="F69:F78">D69-E69</f>
        <v>-1254805.2599999998</v>
      </c>
    </row>
    <row r="70" spans="1:6" ht="69.75" customHeight="1">
      <c r="A70" s="67" t="s">
        <v>98</v>
      </c>
      <c r="B70" s="68">
        <v>10</v>
      </c>
      <c r="C70" s="76" t="s">
        <v>147</v>
      </c>
      <c r="D70" s="69">
        <f>D71+D73</f>
        <v>2579400</v>
      </c>
      <c r="E70" s="69">
        <f>E71+E73</f>
        <v>3834205.26</v>
      </c>
      <c r="F70" s="47">
        <f t="shared" si="6"/>
        <v>-1254805.2599999998</v>
      </c>
    </row>
    <row r="71" spans="1:6" ht="50.25" customHeight="1">
      <c r="A71" s="67" t="s">
        <v>99</v>
      </c>
      <c r="B71" s="68">
        <v>10</v>
      </c>
      <c r="C71" s="76" t="s">
        <v>148</v>
      </c>
      <c r="D71" s="69">
        <f t="shared" si="5"/>
        <v>1858000</v>
      </c>
      <c r="E71" s="69">
        <f t="shared" si="5"/>
        <v>2192680.28</v>
      </c>
      <c r="F71" s="47">
        <f t="shared" si="6"/>
        <v>-334680.2799999998</v>
      </c>
    </row>
    <row r="72" spans="1:6" ht="61.5" customHeight="1">
      <c r="A72" s="67" t="s">
        <v>64</v>
      </c>
      <c r="B72" s="68">
        <v>10</v>
      </c>
      <c r="C72" s="76" t="s">
        <v>149</v>
      </c>
      <c r="D72" s="69">
        <v>1858000</v>
      </c>
      <c r="E72" s="69">
        <v>2192680.28</v>
      </c>
      <c r="F72" s="47">
        <f t="shared" si="6"/>
        <v>-334680.2799999998</v>
      </c>
    </row>
    <row r="73" spans="1:6" ht="61.5" customHeight="1">
      <c r="A73" s="67" t="s">
        <v>98</v>
      </c>
      <c r="B73" s="68">
        <v>10</v>
      </c>
      <c r="C73" s="76" t="s">
        <v>462</v>
      </c>
      <c r="D73" s="69">
        <v>721400</v>
      </c>
      <c r="E73" s="69">
        <v>1641524.98</v>
      </c>
      <c r="F73" s="47">
        <f>D73-E73</f>
        <v>-920124.98</v>
      </c>
    </row>
    <row r="74" spans="1:6" s="57" customFormat="1" ht="33" customHeight="1">
      <c r="A74" s="149" t="s">
        <v>395</v>
      </c>
      <c r="B74" s="133">
        <v>10</v>
      </c>
      <c r="C74" s="134" t="s">
        <v>473</v>
      </c>
      <c r="D74" s="92">
        <f>D76+D77</f>
        <v>4600</v>
      </c>
      <c r="E74" s="92">
        <f>E75+E76+E77</f>
        <v>32300</v>
      </c>
      <c r="F74" s="88">
        <f t="shared" si="6"/>
        <v>-27700</v>
      </c>
    </row>
    <row r="75" spans="1:6" ht="61.5" customHeight="1">
      <c r="A75" s="67" t="s">
        <v>396</v>
      </c>
      <c r="B75" s="68">
        <v>10</v>
      </c>
      <c r="C75" s="76" t="s">
        <v>467</v>
      </c>
      <c r="D75" s="69">
        <f>D76</f>
        <v>4600</v>
      </c>
      <c r="E75" s="69">
        <v>800</v>
      </c>
      <c r="F75" s="47">
        <f>D75-E75</f>
        <v>3800</v>
      </c>
    </row>
    <row r="76" spans="1:6" ht="61.5" customHeight="1">
      <c r="A76" s="67" t="s">
        <v>396</v>
      </c>
      <c r="B76" s="68">
        <v>10</v>
      </c>
      <c r="C76" s="76" t="s">
        <v>458</v>
      </c>
      <c r="D76" s="69">
        <v>4600</v>
      </c>
      <c r="E76" s="69">
        <v>30000</v>
      </c>
      <c r="F76" s="47">
        <f>D76-E76</f>
        <v>-25400</v>
      </c>
    </row>
    <row r="77" spans="1:6" ht="61.5" customHeight="1">
      <c r="A77" s="67" t="s">
        <v>396</v>
      </c>
      <c r="B77" s="68">
        <v>10</v>
      </c>
      <c r="C77" s="76" t="s">
        <v>471</v>
      </c>
      <c r="D77" s="69">
        <v>0</v>
      </c>
      <c r="E77" s="69">
        <f>E78</f>
        <v>1500</v>
      </c>
      <c r="F77" s="47">
        <f t="shared" si="6"/>
        <v>-1500</v>
      </c>
    </row>
    <row r="78" spans="1:8" ht="61.5" customHeight="1">
      <c r="A78" s="67" t="s">
        <v>397</v>
      </c>
      <c r="B78" s="68"/>
      <c r="C78" s="76" t="s">
        <v>472</v>
      </c>
      <c r="D78" s="69">
        <f>D77</f>
        <v>0</v>
      </c>
      <c r="E78" s="69">
        <v>1500</v>
      </c>
      <c r="F78" s="47">
        <f t="shared" si="6"/>
        <v>-1500</v>
      </c>
      <c r="H78" s="148"/>
    </row>
    <row r="79" spans="1:6" ht="22.5" customHeight="1">
      <c r="A79" s="132" t="s">
        <v>100</v>
      </c>
      <c r="B79" s="133">
        <v>10</v>
      </c>
      <c r="C79" s="134" t="s">
        <v>150</v>
      </c>
      <c r="D79" s="135">
        <f>D80</f>
        <v>0</v>
      </c>
      <c r="E79" s="92">
        <f>E80</f>
        <v>0</v>
      </c>
      <c r="F79" s="135">
        <f>F80</f>
        <v>0</v>
      </c>
    </row>
    <row r="80" spans="1:6" ht="18.75" customHeight="1">
      <c r="A80" s="67" t="s">
        <v>72</v>
      </c>
      <c r="B80" s="68">
        <v>10</v>
      </c>
      <c r="C80" s="76" t="s">
        <v>151</v>
      </c>
      <c r="D80" s="131">
        <v>0</v>
      </c>
      <c r="E80" s="69">
        <f>E81</f>
        <v>0</v>
      </c>
      <c r="F80" s="131">
        <f>D80-E80</f>
        <v>0</v>
      </c>
    </row>
    <row r="81" spans="1:6" s="21" customFormat="1" ht="22.5" customHeight="1">
      <c r="A81" s="67" t="s">
        <v>73</v>
      </c>
      <c r="B81" s="68">
        <v>10</v>
      </c>
      <c r="C81" s="76" t="s">
        <v>152</v>
      </c>
      <c r="D81" s="131">
        <v>0</v>
      </c>
      <c r="E81" s="69">
        <v>0</v>
      </c>
      <c r="F81" s="131">
        <f>D81-E81</f>
        <v>0</v>
      </c>
    </row>
    <row r="82" spans="1:6" ht="21.75" customHeight="1">
      <c r="A82" s="67" t="s">
        <v>101</v>
      </c>
      <c r="B82" s="68">
        <v>10</v>
      </c>
      <c r="C82" s="76" t="s">
        <v>156</v>
      </c>
      <c r="D82" s="69">
        <f>D83</f>
        <v>3724200</v>
      </c>
      <c r="E82" s="69">
        <f>E83</f>
        <v>3663500</v>
      </c>
      <c r="F82" s="47">
        <f aca="true" t="shared" si="7" ref="F82:F88">D82-E82</f>
        <v>60700</v>
      </c>
    </row>
    <row r="83" spans="1:6" ht="45.75" customHeight="1">
      <c r="A83" s="67" t="s">
        <v>102</v>
      </c>
      <c r="B83" s="68">
        <v>10</v>
      </c>
      <c r="C83" s="76" t="s">
        <v>153</v>
      </c>
      <c r="D83" s="69">
        <f>D84+D87+D92</f>
        <v>3724200</v>
      </c>
      <c r="E83" s="69">
        <f>E84+E87+E92</f>
        <v>3663500</v>
      </c>
      <c r="F83" s="47">
        <f t="shared" si="7"/>
        <v>60700</v>
      </c>
    </row>
    <row r="84" spans="1:6" ht="45.75" customHeight="1">
      <c r="A84" s="67" t="s">
        <v>65</v>
      </c>
      <c r="B84" s="68">
        <v>10</v>
      </c>
      <c r="C84" s="76" t="s">
        <v>154</v>
      </c>
      <c r="D84" s="69">
        <v>3352300</v>
      </c>
      <c r="E84" s="69">
        <f>E85</f>
        <v>3352300</v>
      </c>
      <c r="F84" s="47">
        <f t="shared" si="7"/>
        <v>0</v>
      </c>
    </row>
    <row r="85" spans="1:6" s="21" customFormat="1" ht="25.5" customHeight="1">
      <c r="A85" s="67" t="s">
        <v>103</v>
      </c>
      <c r="B85" s="68">
        <v>10</v>
      </c>
      <c r="C85" s="76" t="s">
        <v>155</v>
      </c>
      <c r="D85" s="69">
        <v>3352300</v>
      </c>
      <c r="E85" s="69">
        <f>E86</f>
        <v>3352300</v>
      </c>
      <c r="F85" s="47">
        <f t="shared" si="7"/>
        <v>0</v>
      </c>
    </row>
    <row r="86" spans="1:6" ht="36.75" customHeight="1">
      <c r="A86" s="67" t="s">
        <v>104</v>
      </c>
      <c r="B86" s="68">
        <v>10</v>
      </c>
      <c r="C86" s="76" t="s">
        <v>157</v>
      </c>
      <c r="D86" s="69">
        <v>3352300</v>
      </c>
      <c r="E86" s="69">
        <v>3352300</v>
      </c>
      <c r="F86" s="47">
        <f t="shared" si="7"/>
        <v>0</v>
      </c>
    </row>
    <row r="87" spans="1:6" ht="24.75" customHeight="1">
      <c r="A87" s="67" t="s">
        <v>66</v>
      </c>
      <c r="B87" s="68">
        <v>10</v>
      </c>
      <c r="C87" s="76" t="s">
        <v>158</v>
      </c>
      <c r="D87" s="69">
        <f>D88+D90</f>
        <v>149500</v>
      </c>
      <c r="E87" s="69">
        <f>E88+E90</f>
        <v>149500</v>
      </c>
      <c r="F87" s="46">
        <f t="shared" si="7"/>
        <v>0</v>
      </c>
    </row>
    <row r="88" spans="1:6" s="21" customFormat="1" ht="48.75" customHeight="1">
      <c r="A88" s="67" t="s">
        <v>105</v>
      </c>
      <c r="B88" s="68">
        <v>10</v>
      </c>
      <c r="C88" s="76" t="s">
        <v>159</v>
      </c>
      <c r="D88" s="150" t="s">
        <v>398</v>
      </c>
      <c r="E88" s="69">
        <f>E89</f>
        <v>149300</v>
      </c>
      <c r="F88" s="46">
        <f t="shared" si="7"/>
        <v>0</v>
      </c>
    </row>
    <row r="89" spans="1:6" ht="50.25" customHeight="1">
      <c r="A89" s="67" t="s">
        <v>67</v>
      </c>
      <c r="B89" s="68">
        <v>10</v>
      </c>
      <c r="C89" s="76" t="s">
        <v>160</v>
      </c>
      <c r="D89" s="150" t="s">
        <v>398</v>
      </c>
      <c r="E89" s="69">
        <v>149300</v>
      </c>
      <c r="F89" s="45" t="s">
        <v>398</v>
      </c>
    </row>
    <row r="90" spans="1:6" ht="43.5" customHeight="1">
      <c r="A90" s="67" t="s">
        <v>71</v>
      </c>
      <c r="B90" s="68">
        <v>10</v>
      </c>
      <c r="C90" s="76" t="s">
        <v>161</v>
      </c>
      <c r="D90" s="69">
        <v>200</v>
      </c>
      <c r="E90" s="69">
        <f>E91</f>
        <v>200</v>
      </c>
      <c r="F90" s="46">
        <f aca="true" t="shared" si="8" ref="F90:F96">D90-E90</f>
        <v>0</v>
      </c>
    </row>
    <row r="91" spans="1:6" ht="45" customHeight="1">
      <c r="A91" s="67" t="s">
        <v>106</v>
      </c>
      <c r="B91" s="68">
        <v>10</v>
      </c>
      <c r="C91" s="76" t="s">
        <v>162</v>
      </c>
      <c r="D91" s="150" t="s">
        <v>399</v>
      </c>
      <c r="E91" s="69">
        <v>200</v>
      </c>
      <c r="F91" s="46">
        <f t="shared" si="8"/>
        <v>0</v>
      </c>
    </row>
    <row r="92" spans="1:6" ht="21" customHeight="1">
      <c r="A92" s="67" t="s">
        <v>68</v>
      </c>
      <c r="B92" s="68">
        <v>10</v>
      </c>
      <c r="C92" s="76" t="s">
        <v>163</v>
      </c>
      <c r="D92" s="69">
        <f>D93</f>
        <v>222400</v>
      </c>
      <c r="E92" s="69">
        <f>E93</f>
        <v>161700</v>
      </c>
      <c r="F92" s="47">
        <f t="shared" si="8"/>
        <v>60700</v>
      </c>
    </row>
    <row r="93" spans="1:6" ht="27.75" customHeight="1">
      <c r="A93" s="67" t="s">
        <v>69</v>
      </c>
      <c r="B93" s="68">
        <v>10</v>
      </c>
      <c r="C93" s="76" t="s">
        <v>164</v>
      </c>
      <c r="D93" s="69">
        <f>D94</f>
        <v>222400</v>
      </c>
      <c r="E93" s="69">
        <f>E94</f>
        <v>161700</v>
      </c>
      <c r="F93" s="47">
        <f>D93-E93</f>
        <v>60700</v>
      </c>
    </row>
    <row r="94" spans="1:6" ht="30.75" customHeight="1">
      <c r="A94" s="67" t="s">
        <v>70</v>
      </c>
      <c r="B94" s="68">
        <v>10</v>
      </c>
      <c r="C94" s="76" t="s">
        <v>165</v>
      </c>
      <c r="D94" s="69">
        <v>222400</v>
      </c>
      <c r="E94" s="69">
        <v>161700</v>
      </c>
      <c r="F94" s="47">
        <f>D94-E94</f>
        <v>60700</v>
      </c>
    </row>
    <row r="95" spans="1:6" ht="22.5" customHeight="1" thickBot="1">
      <c r="A95" s="43" t="s">
        <v>171</v>
      </c>
      <c r="B95" s="145"/>
      <c r="C95" s="76" t="s">
        <v>156</v>
      </c>
      <c r="D95" s="14">
        <f>D82</f>
        <v>3724200</v>
      </c>
      <c r="E95" s="69">
        <f>E82</f>
        <v>3663500</v>
      </c>
      <c r="F95" s="6">
        <f t="shared" si="8"/>
        <v>60700</v>
      </c>
    </row>
    <row r="96" spans="1:6" ht="15.75" customHeight="1">
      <c r="A96" s="43" t="s">
        <v>173</v>
      </c>
      <c r="B96" s="144"/>
      <c r="C96" s="13" t="s">
        <v>172</v>
      </c>
      <c r="D96" s="66">
        <f>D16</f>
        <v>10762800</v>
      </c>
      <c r="E96" s="66">
        <f>E16</f>
        <v>10316397.01</v>
      </c>
      <c r="F96" s="47">
        <f t="shared" si="8"/>
        <v>446402.9900000002</v>
      </c>
    </row>
    <row r="97" spans="1:6" ht="22.5" customHeight="1" hidden="1">
      <c r="A97" s="20"/>
      <c r="B97" s="38"/>
      <c r="C97" s="13"/>
      <c r="D97" s="14"/>
      <c r="E97" s="5"/>
      <c r="F97" s="14"/>
    </row>
    <row r="98" spans="1:6" ht="24.75" customHeight="1" hidden="1">
      <c r="A98" s="20"/>
      <c r="B98" s="38"/>
      <c r="C98" s="13"/>
      <c r="D98" s="14"/>
      <c r="E98" s="5"/>
      <c r="F98" s="14"/>
    </row>
    <row r="99" spans="1:6" ht="18" customHeight="1" hidden="1">
      <c r="A99" s="39"/>
      <c r="B99" s="40"/>
      <c r="C99" s="41"/>
      <c r="D99" s="25"/>
      <c r="E99" s="25"/>
      <c r="F99" s="42"/>
    </row>
    <row r="100" spans="1:6" ht="35.25" customHeight="1" hidden="1">
      <c r="A100" s="43"/>
      <c r="B100" s="44"/>
      <c r="C100" s="45"/>
      <c r="D100" s="46"/>
      <c r="E100" s="47"/>
      <c r="F100" s="47"/>
    </row>
    <row r="101" spans="1:6" ht="45" customHeight="1" hidden="1">
      <c r="A101" s="43"/>
      <c r="B101" s="44"/>
      <c r="C101" s="45"/>
      <c r="D101" s="46"/>
      <c r="E101" s="47"/>
      <c r="F101" s="47"/>
    </row>
  </sheetData>
  <mergeCells count="1">
    <mergeCell ref="B7:D7"/>
  </mergeCells>
  <printOptions/>
  <pageMargins left="0.4724409448818898" right="0.1968503937007874" top="0.35433070866141736" bottom="0.35433070866141736" header="0" footer="0"/>
  <pageSetup fitToHeight="4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9"/>
  <sheetViews>
    <sheetView showGridLines="0" tabSelected="1" workbookViewId="0" topLeftCell="A1">
      <selection activeCell="A1" sqref="A1:F189"/>
    </sheetView>
  </sheetViews>
  <sheetFormatPr defaultColWidth="9.00390625" defaultRowHeight="12.75"/>
  <cols>
    <col min="1" max="1" width="26.125" style="103" customWidth="1"/>
    <col min="2" max="2" width="5.25390625" style="8" customWidth="1"/>
    <col min="3" max="3" width="22.125" style="81" customWidth="1"/>
    <col min="4" max="4" width="14.875" style="19" customWidth="1"/>
    <col min="5" max="5" width="12.25390625" style="19" customWidth="1"/>
    <col min="6" max="6" width="12.625" style="19" customWidth="1"/>
    <col min="7" max="7" width="15.375" style="8" customWidth="1"/>
    <col min="8" max="16384" width="9.125" style="8" customWidth="1"/>
  </cols>
  <sheetData>
    <row r="1" spans="2:6" ht="14.25" customHeight="1">
      <c r="B1" s="82" t="s">
        <v>29</v>
      </c>
      <c r="C1" s="36"/>
      <c r="E1" s="113" t="s">
        <v>22</v>
      </c>
      <c r="F1" s="113"/>
    </row>
    <row r="2" spans="1:6" ht="9" customHeight="1">
      <c r="A2" s="104"/>
      <c r="B2" s="15"/>
      <c r="C2" s="80"/>
      <c r="D2" s="114"/>
      <c r="E2" s="114"/>
      <c r="F2" s="114"/>
    </row>
    <row r="3" spans="1:6" ht="12.75">
      <c r="A3" s="105"/>
      <c r="B3" s="16" t="s">
        <v>9</v>
      </c>
      <c r="C3" s="16" t="s">
        <v>7</v>
      </c>
      <c r="D3" s="115" t="s">
        <v>38</v>
      </c>
      <c r="E3" s="116"/>
      <c r="F3" s="117" t="s">
        <v>3</v>
      </c>
    </row>
    <row r="4" spans="1:6" ht="12.75">
      <c r="A4" s="105" t="s">
        <v>6</v>
      </c>
      <c r="B4" s="16" t="s">
        <v>10</v>
      </c>
      <c r="C4" s="2" t="s">
        <v>44</v>
      </c>
      <c r="D4" s="115" t="s">
        <v>37</v>
      </c>
      <c r="E4" s="118" t="s">
        <v>27</v>
      </c>
      <c r="F4" s="115" t="s">
        <v>4</v>
      </c>
    </row>
    <row r="5" spans="1:6" ht="11.25" customHeight="1">
      <c r="A5" s="105"/>
      <c r="B5" s="16" t="s">
        <v>11</v>
      </c>
      <c r="C5" s="16" t="s">
        <v>42</v>
      </c>
      <c r="D5" s="115" t="s">
        <v>4</v>
      </c>
      <c r="E5" s="115"/>
      <c r="F5" s="119"/>
    </row>
    <row r="6" spans="1:6" ht="13.5" thickBot="1">
      <c r="A6" s="106">
        <v>1</v>
      </c>
      <c r="B6" s="72">
        <v>2</v>
      </c>
      <c r="C6" s="72">
        <v>3</v>
      </c>
      <c r="D6" s="120" t="s">
        <v>2</v>
      </c>
      <c r="E6" s="120" t="s">
        <v>30</v>
      </c>
      <c r="F6" s="120" t="s">
        <v>31</v>
      </c>
    </row>
    <row r="7" spans="1:7" ht="15" customHeight="1" thickBot="1">
      <c r="A7" s="126" t="s">
        <v>174</v>
      </c>
      <c r="B7" s="127">
        <v>200</v>
      </c>
      <c r="C7" s="128" t="s">
        <v>175</v>
      </c>
      <c r="D7" s="129">
        <f>D8</f>
        <v>10784400</v>
      </c>
      <c r="E7" s="129">
        <f>E8</f>
        <v>8604302.31</v>
      </c>
      <c r="F7" s="130">
        <f aca="true" t="shared" si="0" ref="F7:F13">D7-E7</f>
        <v>2180097.6899999995</v>
      </c>
      <c r="G7" s="19"/>
    </row>
    <row r="8" spans="1:7" ht="26.25" customHeight="1">
      <c r="A8" s="124" t="s">
        <v>332</v>
      </c>
      <c r="B8" s="85"/>
      <c r="C8" s="86" t="s">
        <v>177</v>
      </c>
      <c r="D8" s="125">
        <f>D9+D77+D85+D94+D109+D145+D159+D180+D176</f>
        <v>10784400</v>
      </c>
      <c r="E8" s="125">
        <f>E9+E77+E85+E94+E109+E145+E159+E176+E180</f>
        <v>8604302.31</v>
      </c>
      <c r="F8" s="125">
        <f t="shared" si="0"/>
        <v>2180097.6899999995</v>
      </c>
      <c r="G8" s="19"/>
    </row>
    <row r="9" spans="1:6" ht="22.5" customHeight="1">
      <c r="A9" s="111" t="s">
        <v>271</v>
      </c>
      <c r="B9" s="68">
        <v>200</v>
      </c>
      <c r="C9" s="76" t="s">
        <v>178</v>
      </c>
      <c r="D9" s="147">
        <f>D10+D20+D50</f>
        <v>4500200</v>
      </c>
      <c r="E9" s="69">
        <f>E10+E20+E50</f>
        <v>3477406.13</v>
      </c>
      <c r="F9" s="69">
        <f t="shared" si="0"/>
        <v>1022793.8700000001</v>
      </c>
    </row>
    <row r="10" spans="1:6" ht="42" customHeight="1">
      <c r="A10" s="107" t="s">
        <v>176</v>
      </c>
      <c r="B10" s="68">
        <v>200</v>
      </c>
      <c r="C10" s="76" t="s">
        <v>179</v>
      </c>
      <c r="D10" s="69">
        <f>D11</f>
        <v>626100</v>
      </c>
      <c r="E10" s="69">
        <f>E11</f>
        <v>548999.99</v>
      </c>
      <c r="F10" s="69">
        <f>D10-E10</f>
        <v>77100.01000000001</v>
      </c>
    </row>
    <row r="11" spans="1:6" ht="47.25" customHeight="1">
      <c r="A11" s="99" t="s">
        <v>295</v>
      </c>
      <c r="B11" s="68">
        <v>200</v>
      </c>
      <c r="C11" s="76" t="s">
        <v>279</v>
      </c>
      <c r="D11" s="69">
        <f>D12</f>
        <v>626100</v>
      </c>
      <c r="E11" s="69">
        <f>E12</f>
        <v>548999.99</v>
      </c>
      <c r="F11" s="69">
        <f t="shared" si="0"/>
        <v>77100.01000000001</v>
      </c>
    </row>
    <row r="12" spans="1:7" ht="23.25" customHeight="1">
      <c r="A12" s="100" t="s">
        <v>296</v>
      </c>
      <c r="B12" s="68">
        <v>200</v>
      </c>
      <c r="C12" s="45" t="s">
        <v>180</v>
      </c>
      <c r="D12" s="77">
        <f>D13+D18</f>
        <v>626100</v>
      </c>
      <c r="E12" s="79">
        <f>E13+E17</f>
        <v>548999.99</v>
      </c>
      <c r="F12" s="79">
        <f t="shared" si="0"/>
        <v>77100.01000000001</v>
      </c>
      <c r="G12" s="19"/>
    </row>
    <row r="13" spans="1:7" ht="15.75" customHeight="1">
      <c r="A13" s="100" t="s">
        <v>290</v>
      </c>
      <c r="B13" s="68">
        <v>200</v>
      </c>
      <c r="C13" s="45" t="s">
        <v>182</v>
      </c>
      <c r="D13" s="79">
        <f>D14</f>
        <v>606800</v>
      </c>
      <c r="E13" s="79">
        <f>E14+E17</f>
        <v>548999.99</v>
      </c>
      <c r="F13" s="79">
        <f t="shared" si="0"/>
        <v>57800.01000000001</v>
      </c>
      <c r="G13" s="19"/>
    </row>
    <row r="14" spans="1:6" ht="20.25" customHeight="1">
      <c r="A14" s="95" t="s">
        <v>253</v>
      </c>
      <c r="B14" s="68">
        <v>200</v>
      </c>
      <c r="C14" s="45" t="s">
        <v>181</v>
      </c>
      <c r="D14" s="79">
        <f>D15+D16</f>
        <v>606800</v>
      </c>
      <c r="E14" s="79">
        <f>E15+E16</f>
        <v>548999.99</v>
      </c>
      <c r="F14" s="79">
        <f aca="true" t="shared" si="1" ref="F14:F19">D14-E14</f>
        <v>57800.01000000001</v>
      </c>
    </row>
    <row r="15" spans="1:6" s="93" customFormat="1" ht="12" customHeight="1">
      <c r="A15" s="123" t="s">
        <v>254</v>
      </c>
      <c r="B15" s="133">
        <v>200</v>
      </c>
      <c r="C15" s="87" t="s">
        <v>183</v>
      </c>
      <c r="D15" s="88">
        <v>465100</v>
      </c>
      <c r="E15" s="88">
        <v>407312.01</v>
      </c>
      <c r="F15" s="88">
        <f t="shared" si="1"/>
        <v>57787.98999999999</v>
      </c>
    </row>
    <row r="16" spans="1:7" s="93" customFormat="1" ht="21.75" customHeight="1">
      <c r="A16" s="123" t="s">
        <v>256</v>
      </c>
      <c r="B16" s="133">
        <v>200</v>
      </c>
      <c r="C16" s="87" t="s">
        <v>184</v>
      </c>
      <c r="D16" s="88">
        <v>141700</v>
      </c>
      <c r="E16" s="88">
        <v>141687.98</v>
      </c>
      <c r="F16" s="88">
        <f t="shared" si="1"/>
        <v>12.019999999989523</v>
      </c>
      <c r="G16" s="94"/>
    </row>
    <row r="17" spans="1:6" s="21" customFormat="1" ht="15" customHeight="1">
      <c r="A17" s="100" t="s">
        <v>291</v>
      </c>
      <c r="B17" s="68">
        <v>200</v>
      </c>
      <c r="C17" s="45" t="s">
        <v>185</v>
      </c>
      <c r="D17" s="79">
        <f>D18</f>
        <v>19300</v>
      </c>
      <c r="E17" s="79">
        <f>E18</f>
        <v>0</v>
      </c>
      <c r="F17" s="79">
        <f t="shared" si="1"/>
        <v>19300</v>
      </c>
    </row>
    <row r="18" spans="1:6" s="21" customFormat="1" ht="24" customHeight="1">
      <c r="A18" s="95" t="s">
        <v>253</v>
      </c>
      <c r="B18" s="68">
        <v>200</v>
      </c>
      <c r="C18" s="45" t="s">
        <v>186</v>
      </c>
      <c r="D18" s="47">
        <f>D19</f>
        <v>19300</v>
      </c>
      <c r="E18" s="47">
        <f>E19</f>
        <v>0</v>
      </c>
      <c r="F18" s="47">
        <f t="shared" si="1"/>
        <v>19300</v>
      </c>
    </row>
    <row r="19" spans="1:6" s="93" customFormat="1" ht="15" customHeight="1">
      <c r="A19" s="123" t="s">
        <v>255</v>
      </c>
      <c r="B19" s="133">
        <v>200</v>
      </c>
      <c r="C19" s="87" t="s">
        <v>187</v>
      </c>
      <c r="D19" s="88">
        <v>19300</v>
      </c>
      <c r="E19" s="88">
        <v>0</v>
      </c>
      <c r="F19" s="88">
        <f t="shared" si="1"/>
        <v>19300</v>
      </c>
    </row>
    <row r="20" spans="1:7" ht="71.25" customHeight="1">
      <c r="A20" s="100" t="s">
        <v>297</v>
      </c>
      <c r="B20" s="68">
        <v>200</v>
      </c>
      <c r="C20" s="45" t="s">
        <v>188</v>
      </c>
      <c r="D20" s="47">
        <f>D21+D43</f>
        <v>3779500</v>
      </c>
      <c r="E20" s="47">
        <f>E21+E43</f>
        <v>2847843.34</v>
      </c>
      <c r="F20" s="47">
        <f aca="true" t="shared" si="2" ref="F20:F42">D20-E20</f>
        <v>931656.6600000001</v>
      </c>
      <c r="G20" s="19"/>
    </row>
    <row r="21" spans="1:7" ht="15" customHeight="1">
      <c r="A21" s="99" t="s">
        <v>295</v>
      </c>
      <c r="B21" s="68">
        <v>200</v>
      </c>
      <c r="C21" s="45" t="s">
        <v>280</v>
      </c>
      <c r="D21" s="47">
        <f>D22</f>
        <v>3779300</v>
      </c>
      <c r="E21" s="47">
        <f>E22</f>
        <v>2847643.34</v>
      </c>
      <c r="F21" s="47">
        <f t="shared" si="2"/>
        <v>931656.6600000001</v>
      </c>
      <c r="G21" s="19"/>
    </row>
    <row r="22" spans="1:6" ht="18.75" customHeight="1">
      <c r="A22" s="100" t="s">
        <v>298</v>
      </c>
      <c r="B22" s="68">
        <v>200</v>
      </c>
      <c r="C22" s="45" t="s">
        <v>189</v>
      </c>
      <c r="D22" s="47">
        <f>D23+D27+D30+D33+D41</f>
        <v>3779300</v>
      </c>
      <c r="E22" s="47">
        <f>E23+E27+E30+E33+E41</f>
        <v>2847643.34</v>
      </c>
      <c r="F22" s="47">
        <f t="shared" si="2"/>
        <v>931656.6600000001</v>
      </c>
    </row>
    <row r="23" spans="1:6" ht="15.75" customHeight="1">
      <c r="A23" s="100" t="s">
        <v>290</v>
      </c>
      <c r="B23" s="68">
        <v>200</v>
      </c>
      <c r="C23" s="45" t="s">
        <v>190</v>
      </c>
      <c r="D23" s="79">
        <f>D24</f>
        <v>2853100</v>
      </c>
      <c r="E23" s="79">
        <f>E24</f>
        <v>2056543.1</v>
      </c>
      <c r="F23" s="79">
        <f t="shared" si="2"/>
        <v>796556.8999999999</v>
      </c>
    </row>
    <row r="24" spans="1:6" ht="21.75" customHeight="1">
      <c r="A24" s="95" t="s">
        <v>253</v>
      </c>
      <c r="B24" s="68">
        <v>200</v>
      </c>
      <c r="C24" s="45" t="s">
        <v>191</v>
      </c>
      <c r="D24" s="47">
        <f>D25+D26</f>
        <v>2853100</v>
      </c>
      <c r="E24" s="47">
        <f>E25+E26</f>
        <v>2056543.1</v>
      </c>
      <c r="F24" s="47">
        <f>F25+F26</f>
        <v>796556.8999999999</v>
      </c>
    </row>
    <row r="25" spans="1:6" s="91" customFormat="1" ht="14.25" customHeight="1">
      <c r="A25" s="123" t="s">
        <v>254</v>
      </c>
      <c r="B25" s="133">
        <v>200</v>
      </c>
      <c r="C25" s="87" t="s">
        <v>192</v>
      </c>
      <c r="D25" s="88">
        <v>2132400</v>
      </c>
      <c r="E25" s="88">
        <v>1536053.81</v>
      </c>
      <c r="F25" s="88">
        <f t="shared" si="2"/>
        <v>596346.19</v>
      </c>
    </row>
    <row r="26" spans="1:6" s="91" customFormat="1" ht="23.25" customHeight="1">
      <c r="A26" s="123" t="s">
        <v>256</v>
      </c>
      <c r="B26" s="133">
        <v>200</v>
      </c>
      <c r="C26" s="87" t="s">
        <v>257</v>
      </c>
      <c r="D26" s="88">
        <v>720700</v>
      </c>
      <c r="E26" s="88">
        <v>520489.29</v>
      </c>
      <c r="F26" s="88">
        <f t="shared" si="2"/>
        <v>200210.71000000002</v>
      </c>
    </row>
    <row r="27" spans="1:6" s="91" customFormat="1" ht="24.75" customHeight="1">
      <c r="A27" s="100" t="s">
        <v>291</v>
      </c>
      <c r="B27" s="68">
        <v>200</v>
      </c>
      <c r="C27" s="90" t="s">
        <v>193</v>
      </c>
      <c r="D27" s="79">
        <f>D28</f>
        <v>77100</v>
      </c>
      <c r="E27" s="79">
        <f>E28</f>
        <v>77010.32</v>
      </c>
      <c r="F27" s="79">
        <f t="shared" si="2"/>
        <v>89.67999999999302</v>
      </c>
    </row>
    <row r="28" spans="1:6" ht="23.25" customHeight="1">
      <c r="A28" s="95" t="s">
        <v>253</v>
      </c>
      <c r="B28" s="68">
        <v>200</v>
      </c>
      <c r="C28" s="45" t="s">
        <v>194</v>
      </c>
      <c r="D28" s="47">
        <f>D29</f>
        <v>77100</v>
      </c>
      <c r="E28" s="47">
        <f>E29</f>
        <v>77010.32</v>
      </c>
      <c r="F28" s="47">
        <f t="shared" si="2"/>
        <v>89.67999999999302</v>
      </c>
    </row>
    <row r="29" spans="1:6" s="91" customFormat="1" ht="15" customHeight="1">
      <c r="A29" s="123" t="s">
        <v>255</v>
      </c>
      <c r="B29" s="133">
        <v>200</v>
      </c>
      <c r="C29" s="87" t="s">
        <v>195</v>
      </c>
      <c r="D29" s="88">
        <v>77100</v>
      </c>
      <c r="E29" s="88">
        <v>77010.32</v>
      </c>
      <c r="F29" s="88">
        <f>D29-E29</f>
        <v>89.67999999999302</v>
      </c>
    </row>
    <row r="30" spans="1:6" s="91" customFormat="1" ht="15" customHeight="1">
      <c r="A30" s="100" t="s">
        <v>292</v>
      </c>
      <c r="B30" s="68">
        <v>200</v>
      </c>
      <c r="C30" s="90" t="s">
        <v>258</v>
      </c>
      <c r="D30" s="79">
        <f>D31</f>
        <v>63800</v>
      </c>
      <c r="E30" s="79">
        <f>E31</f>
        <v>49028.99</v>
      </c>
      <c r="F30" s="79">
        <f t="shared" si="2"/>
        <v>14771.010000000002</v>
      </c>
    </row>
    <row r="31" spans="1:6" ht="15" customHeight="1">
      <c r="A31" s="95" t="s">
        <v>259</v>
      </c>
      <c r="B31" s="68">
        <v>200</v>
      </c>
      <c r="C31" s="45" t="s">
        <v>196</v>
      </c>
      <c r="D31" s="47">
        <f>D32</f>
        <v>63800</v>
      </c>
      <c r="E31" s="47">
        <f>E32</f>
        <v>49028.99</v>
      </c>
      <c r="F31" s="47">
        <f t="shared" si="2"/>
        <v>14771.010000000002</v>
      </c>
    </row>
    <row r="32" spans="1:6" s="91" customFormat="1" ht="15" customHeight="1">
      <c r="A32" s="123" t="s">
        <v>262</v>
      </c>
      <c r="B32" s="133">
        <v>200</v>
      </c>
      <c r="C32" s="87" t="s">
        <v>197</v>
      </c>
      <c r="D32" s="88">
        <v>63800</v>
      </c>
      <c r="E32" s="88">
        <v>49028.99</v>
      </c>
      <c r="F32" s="88">
        <f t="shared" si="2"/>
        <v>14771.010000000002</v>
      </c>
    </row>
    <row r="33" spans="1:6" ht="35.25" customHeight="1">
      <c r="A33" s="100" t="s">
        <v>278</v>
      </c>
      <c r="B33" s="68">
        <v>200</v>
      </c>
      <c r="C33" s="45" t="s">
        <v>198</v>
      </c>
      <c r="D33" s="47">
        <f>D34+D38</f>
        <v>760300</v>
      </c>
      <c r="E33" s="47">
        <f>E34+E38</f>
        <v>640125.38</v>
      </c>
      <c r="F33" s="47">
        <f t="shared" si="2"/>
        <v>120174.62</v>
      </c>
    </row>
    <row r="34" spans="1:6" ht="16.5" customHeight="1">
      <c r="A34" s="95" t="s">
        <v>259</v>
      </c>
      <c r="B34" s="68">
        <v>200</v>
      </c>
      <c r="C34" s="45" t="s">
        <v>199</v>
      </c>
      <c r="D34" s="47">
        <f>D35+D36+D37</f>
        <v>350100</v>
      </c>
      <c r="E34" s="47">
        <f>E35+E36+E37</f>
        <v>253326.71000000002</v>
      </c>
      <c r="F34" s="47">
        <f t="shared" si="2"/>
        <v>96773.28999999998</v>
      </c>
    </row>
    <row r="35" spans="1:6" s="91" customFormat="1" ht="13.5" customHeight="1">
      <c r="A35" s="123" t="s">
        <v>263</v>
      </c>
      <c r="B35" s="133">
        <v>200</v>
      </c>
      <c r="C35" s="87" t="s">
        <v>318</v>
      </c>
      <c r="D35" s="88">
        <v>185000</v>
      </c>
      <c r="E35" s="88">
        <v>138257.43</v>
      </c>
      <c r="F35" s="88">
        <f t="shared" si="2"/>
        <v>46742.57000000001</v>
      </c>
    </row>
    <row r="36" spans="1:6" s="91" customFormat="1" ht="22.5" customHeight="1">
      <c r="A36" s="123" t="s">
        <v>264</v>
      </c>
      <c r="B36" s="133">
        <v>200</v>
      </c>
      <c r="C36" s="87" t="s">
        <v>200</v>
      </c>
      <c r="D36" s="88">
        <v>111200</v>
      </c>
      <c r="E36" s="88">
        <v>61180.58</v>
      </c>
      <c r="F36" s="88">
        <f t="shared" si="2"/>
        <v>50019.42</v>
      </c>
    </row>
    <row r="37" spans="1:6" s="91" customFormat="1" ht="14.25" customHeight="1">
      <c r="A37" s="123" t="s">
        <v>265</v>
      </c>
      <c r="B37" s="133">
        <v>200</v>
      </c>
      <c r="C37" s="87" t="s">
        <v>201</v>
      </c>
      <c r="D37" s="88">
        <v>53900</v>
      </c>
      <c r="E37" s="88">
        <v>53888.7</v>
      </c>
      <c r="F37" s="88">
        <f t="shared" si="2"/>
        <v>11.30000000000291</v>
      </c>
    </row>
    <row r="38" spans="1:6" ht="17.25" customHeight="1">
      <c r="A38" s="95" t="s">
        <v>269</v>
      </c>
      <c r="B38" s="68">
        <v>200</v>
      </c>
      <c r="C38" s="45" t="s">
        <v>202</v>
      </c>
      <c r="D38" s="47">
        <f>D39+D40</f>
        <v>410200</v>
      </c>
      <c r="E38" s="47">
        <f>E39+E40</f>
        <v>386798.67</v>
      </c>
      <c r="F38" s="47">
        <f t="shared" si="2"/>
        <v>23401.330000000016</v>
      </c>
    </row>
    <row r="39" spans="1:6" ht="24.75" customHeight="1">
      <c r="A39" s="123" t="s">
        <v>334</v>
      </c>
      <c r="B39" s="133">
        <v>200</v>
      </c>
      <c r="C39" s="87" t="s">
        <v>450</v>
      </c>
      <c r="D39" s="88">
        <v>38000</v>
      </c>
      <c r="E39" s="88">
        <v>37938</v>
      </c>
      <c r="F39" s="88">
        <f>D39-E39</f>
        <v>62</v>
      </c>
    </row>
    <row r="40" spans="1:6" s="91" customFormat="1" ht="24.75" customHeight="1">
      <c r="A40" s="123" t="s">
        <v>270</v>
      </c>
      <c r="B40" s="133">
        <v>200</v>
      </c>
      <c r="C40" s="87" t="s">
        <v>203</v>
      </c>
      <c r="D40" s="88">
        <v>372200</v>
      </c>
      <c r="E40" s="88">
        <v>348860.67</v>
      </c>
      <c r="F40" s="88">
        <f t="shared" si="2"/>
        <v>23339.330000000016</v>
      </c>
    </row>
    <row r="41" spans="1:6" ht="23.25" customHeight="1">
      <c r="A41" s="100" t="s">
        <v>293</v>
      </c>
      <c r="B41" s="68">
        <v>200</v>
      </c>
      <c r="C41" s="45" t="s">
        <v>207</v>
      </c>
      <c r="D41" s="47">
        <f>D42</f>
        <v>25000</v>
      </c>
      <c r="E41" s="47">
        <f>E42</f>
        <v>24935.55</v>
      </c>
      <c r="F41" s="47">
        <f t="shared" si="2"/>
        <v>64.45000000000073</v>
      </c>
    </row>
    <row r="42" spans="1:6" s="91" customFormat="1" ht="15" customHeight="1">
      <c r="A42" s="123" t="s">
        <v>268</v>
      </c>
      <c r="B42" s="133">
        <v>200</v>
      </c>
      <c r="C42" s="87" t="s">
        <v>208</v>
      </c>
      <c r="D42" s="88">
        <v>25000</v>
      </c>
      <c r="E42" s="88">
        <v>24935.55</v>
      </c>
      <c r="F42" s="88">
        <f t="shared" si="2"/>
        <v>64.45000000000073</v>
      </c>
    </row>
    <row r="43" spans="1:6" s="91" customFormat="1" ht="15" customHeight="1">
      <c r="A43" s="101" t="s">
        <v>299</v>
      </c>
      <c r="B43" s="68">
        <v>200</v>
      </c>
      <c r="C43" s="90" t="s">
        <v>281</v>
      </c>
      <c r="D43" s="79">
        <f aca="true" t="shared" si="3" ref="D43:E47">D44</f>
        <v>200</v>
      </c>
      <c r="E43" s="79">
        <f t="shared" si="3"/>
        <v>200</v>
      </c>
      <c r="F43" s="140">
        <f aca="true" t="shared" si="4" ref="F43:F48">D43-E43</f>
        <v>0</v>
      </c>
    </row>
    <row r="44" spans="1:6" s="91" customFormat="1" ht="111.75" customHeight="1">
      <c r="A44" s="100" t="s">
        <v>300</v>
      </c>
      <c r="B44" s="68">
        <v>200</v>
      </c>
      <c r="C44" s="90" t="s">
        <v>282</v>
      </c>
      <c r="D44" s="79">
        <f t="shared" si="3"/>
        <v>200</v>
      </c>
      <c r="E44" s="79">
        <f t="shared" si="3"/>
        <v>200</v>
      </c>
      <c r="F44" s="140">
        <f t="shared" si="4"/>
        <v>0</v>
      </c>
    </row>
    <row r="45" spans="1:6" s="91" customFormat="1" ht="318.75" customHeight="1">
      <c r="A45" s="102" t="s">
        <v>301</v>
      </c>
      <c r="B45" s="68">
        <v>200</v>
      </c>
      <c r="C45" s="90" t="s">
        <v>204</v>
      </c>
      <c r="D45" s="79">
        <f t="shared" si="3"/>
        <v>200</v>
      </c>
      <c r="E45" s="79">
        <f t="shared" si="3"/>
        <v>200</v>
      </c>
      <c r="F45" s="140">
        <f t="shared" si="4"/>
        <v>0</v>
      </c>
    </row>
    <row r="46" spans="1:6" s="91" customFormat="1" ht="15" customHeight="1">
      <c r="A46" s="100" t="s">
        <v>278</v>
      </c>
      <c r="B46" s="68">
        <v>200</v>
      </c>
      <c r="C46" s="90" t="s">
        <v>260</v>
      </c>
      <c r="D46" s="79">
        <f t="shared" si="3"/>
        <v>200</v>
      </c>
      <c r="E46" s="79">
        <f t="shared" si="3"/>
        <v>200</v>
      </c>
      <c r="F46" s="140">
        <f t="shared" si="4"/>
        <v>0</v>
      </c>
    </row>
    <row r="47" spans="1:6" s="91" customFormat="1" ht="21" customHeight="1">
      <c r="A47" s="95" t="s">
        <v>269</v>
      </c>
      <c r="B47" s="68">
        <v>200</v>
      </c>
      <c r="C47" s="90" t="s">
        <v>205</v>
      </c>
      <c r="D47" s="78">
        <f t="shared" si="3"/>
        <v>200</v>
      </c>
      <c r="E47" s="78">
        <f t="shared" si="3"/>
        <v>200</v>
      </c>
      <c r="F47" s="142">
        <f t="shared" si="4"/>
        <v>0</v>
      </c>
    </row>
    <row r="48" spans="1:6" s="91" customFormat="1" ht="25.5" customHeight="1">
      <c r="A48" s="123" t="s">
        <v>270</v>
      </c>
      <c r="B48" s="133">
        <v>200</v>
      </c>
      <c r="C48" s="87" t="s">
        <v>206</v>
      </c>
      <c r="D48" s="92">
        <v>200</v>
      </c>
      <c r="E48" s="92">
        <v>200</v>
      </c>
      <c r="F48" s="139">
        <f t="shared" si="4"/>
        <v>0</v>
      </c>
    </row>
    <row r="49" spans="1:6" s="93" customFormat="1" ht="15" customHeight="1" hidden="1">
      <c r="A49" s="108"/>
      <c r="B49" s="68">
        <v>200</v>
      </c>
      <c r="C49" s="90"/>
      <c r="D49" s="79">
        <f>D52</f>
        <v>59100</v>
      </c>
      <c r="E49" s="79"/>
      <c r="F49" s="79">
        <f>F52</f>
        <v>2024.199999999997</v>
      </c>
    </row>
    <row r="50" spans="1:6" s="93" customFormat="1" ht="46.5" customHeight="1">
      <c r="A50" s="100" t="s">
        <v>319</v>
      </c>
      <c r="B50" s="68">
        <v>200</v>
      </c>
      <c r="C50" s="90" t="s">
        <v>454</v>
      </c>
      <c r="D50" s="151">
        <f>D51+D64</f>
        <v>94600</v>
      </c>
      <c r="E50" s="79">
        <f>E51+E64</f>
        <v>80562.8</v>
      </c>
      <c r="F50" s="79">
        <f>D50-E50</f>
        <v>14037.199999999997</v>
      </c>
    </row>
    <row r="51" spans="1:6" s="93" customFormat="1" ht="35.25" customHeight="1">
      <c r="A51" s="141" t="s">
        <v>320</v>
      </c>
      <c r="B51" s="68">
        <v>200</v>
      </c>
      <c r="C51" s="90" t="s">
        <v>321</v>
      </c>
      <c r="D51" s="151">
        <f>D52</f>
        <v>59100</v>
      </c>
      <c r="E51" s="79">
        <f>E52</f>
        <v>57075.8</v>
      </c>
      <c r="F51" s="79">
        <f>D51-E51</f>
        <v>2024.199999999997</v>
      </c>
    </row>
    <row r="52" spans="1:6" s="91" customFormat="1" ht="21.75" customHeight="1">
      <c r="A52" s="100" t="s">
        <v>302</v>
      </c>
      <c r="B52" s="68">
        <v>200</v>
      </c>
      <c r="C52" s="90" t="s">
        <v>209</v>
      </c>
      <c r="D52" s="79">
        <f>D53+D55+D58</f>
        <v>59100</v>
      </c>
      <c r="E52" s="79">
        <f>E53+E55+E58</f>
        <v>57075.8</v>
      </c>
      <c r="F52" s="79">
        <f>D52-E52</f>
        <v>2024.199999999997</v>
      </c>
    </row>
    <row r="53" spans="1:6" s="93" customFormat="1" ht="26.25" customHeight="1">
      <c r="A53" s="100" t="s">
        <v>293</v>
      </c>
      <c r="B53" s="68">
        <v>200</v>
      </c>
      <c r="C53" s="90" t="s">
        <v>400</v>
      </c>
      <c r="D53" s="79">
        <f>D54</f>
        <v>2000</v>
      </c>
      <c r="E53" s="79">
        <f>E54</f>
        <v>0</v>
      </c>
      <c r="F53" s="79">
        <f aca="true" t="shared" si="5" ref="F53:F61">D53-E53</f>
        <v>2000</v>
      </c>
    </row>
    <row r="54" spans="1:6" s="93" customFormat="1" ht="17.25" customHeight="1">
      <c r="A54" s="123" t="s">
        <v>268</v>
      </c>
      <c r="B54" s="133">
        <v>200</v>
      </c>
      <c r="C54" s="87" t="s">
        <v>401</v>
      </c>
      <c r="D54" s="88">
        <v>2000</v>
      </c>
      <c r="E54" s="88">
        <v>0</v>
      </c>
      <c r="F54" s="88">
        <f t="shared" si="5"/>
        <v>2000</v>
      </c>
    </row>
    <row r="55" spans="1:6" s="93" customFormat="1" ht="27" customHeight="1">
      <c r="A55" s="100" t="s">
        <v>302</v>
      </c>
      <c r="B55" s="68">
        <v>200</v>
      </c>
      <c r="C55" s="90" t="s">
        <v>452</v>
      </c>
      <c r="D55" s="79">
        <f>D56</f>
        <v>27500</v>
      </c>
      <c r="E55" s="79">
        <f>E56</f>
        <v>27500</v>
      </c>
      <c r="F55" s="79">
        <f>D55-E55</f>
        <v>0</v>
      </c>
    </row>
    <row r="56" spans="1:6" s="93" customFormat="1" ht="23.25" customHeight="1">
      <c r="A56" s="100" t="s">
        <v>293</v>
      </c>
      <c r="B56" s="68">
        <v>200</v>
      </c>
      <c r="C56" s="90" t="s">
        <v>453</v>
      </c>
      <c r="D56" s="79">
        <f>D57</f>
        <v>27500</v>
      </c>
      <c r="E56" s="79">
        <f>E57</f>
        <v>27500</v>
      </c>
      <c r="F56" s="79">
        <f>D56-E56</f>
        <v>0</v>
      </c>
    </row>
    <row r="57" spans="1:6" s="93" customFormat="1" ht="17.25" customHeight="1">
      <c r="A57" s="123" t="s">
        <v>268</v>
      </c>
      <c r="B57" s="133">
        <v>200</v>
      </c>
      <c r="C57" s="87" t="s">
        <v>468</v>
      </c>
      <c r="D57" s="88">
        <v>27500</v>
      </c>
      <c r="E57" s="88">
        <v>27500</v>
      </c>
      <c r="F57" s="88">
        <f>D57-E57</f>
        <v>0</v>
      </c>
    </row>
    <row r="58" spans="1:6" s="93" customFormat="1" ht="33" customHeight="1">
      <c r="A58" s="100" t="s">
        <v>322</v>
      </c>
      <c r="B58" s="68">
        <v>200</v>
      </c>
      <c r="C58" s="90" t="s">
        <v>325</v>
      </c>
      <c r="D58" s="79">
        <f aca="true" t="shared" si="6" ref="D58:E62">D59</f>
        <v>29600</v>
      </c>
      <c r="E58" s="79">
        <f t="shared" si="6"/>
        <v>29575.8</v>
      </c>
      <c r="F58" s="79">
        <f t="shared" si="5"/>
        <v>24.200000000000728</v>
      </c>
    </row>
    <row r="59" spans="1:6" s="93" customFormat="1" ht="35.25" customHeight="1">
      <c r="A59" s="100" t="s">
        <v>323</v>
      </c>
      <c r="B59" s="68">
        <v>200</v>
      </c>
      <c r="C59" s="90" t="s">
        <v>327</v>
      </c>
      <c r="D59" s="79">
        <f t="shared" si="6"/>
        <v>29600</v>
      </c>
      <c r="E59" s="79">
        <f t="shared" si="6"/>
        <v>29575.8</v>
      </c>
      <c r="F59" s="79">
        <f t="shared" si="5"/>
        <v>24.200000000000728</v>
      </c>
    </row>
    <row r="60" spans="1:6" s="93" customFormat="1" ht="33.75" customHeight="1">
      <c r="A60" s="100" t="s">
        <v>324</v>
      </c>
      <c r="B60" s="68">
        <v>200</v>
      </c>
      <c r="C60" s="90" t="s">
        <v>326</v>
      </c>
      <c r="D60" s="79">
        <f t="shared" si="6"/>
        <v>29600</v>
      </c>
      <c r="E60" s="79">
        <f t="shared" si="6"/>
        <v>29575.8</v>
      </c>
      <c r="F60" s="79">
        <f t="shared" si="5"/>
        <v>24.200000000000728</v>
      </c>
    </row>
    <row r="61" spans="1:6" s="93" customFormat="1" ht="35.25" customHeight="1">
      <c r="A61" s="100" t="s">
        <v>292</v>
      </c>
      <c r="B61" s="68">
        <v>200</v>
      </c>
      <c r="C61" s="90" t="s">
        <v>402</v>
      </c>
      <c r="D61" s="79">
        <f t="shared" si="6"/>
        <v>29600</v>
      </c>
      <c r="E61" s="79">
        <f t="shared" si="6"/>
        <v>29575.8</v>
      </c>
      <c r="F61" s="79">
        <f t="shared" si="5"/>
        <v>24.200000000000728</v>
      </c>
    </row>
    <row r="62" spans="1:6" s="93" customFormat="1" ht="15" customHeight="1">
      <c r="A62" s="95" t="s">
        <v>259</v>
      </c>
      <c r="B62" s="68">
        <v>200</v>
      </c>
      <c r="C62" s="90" t="s">
        <v>386</v>
      </c>
      <c r="D62" s="79">
        <f t="shared" si="6"/>
        <v>29600</v>
      </c>
      <c r="E62" s="79">
        <f t="shared" si="6"/>
        <v>29575.8</v>
      </c>
      <c r="F62" s="79">
        <f>F61</f>
        <v>24.200000000000728</v>
      </c>
    </row>
    <row r="63" spans="1:6" s="93" customFormat="1" ht="15" customHeight="1">
      <c r="A63" s="123" t="s">
        <v>265</v>
      </c>
      <c r="B63" s="133">
        <v>200</v>
      </c>
      <c r="C63" s="87" t="s">
        <v>387</v>
      </c>
      <c r="D63" s="88">
        <v>29600</v>
      </c>
      <c r="E63" s="88">
        <v>29575.8</v>
      </c>
      <c r="F63" s="88">
        <f>D63-E63</f>
        <v>24.200000000000728</v>
      </c>
    </row>
    <row r="64" spans="1:6" s="93" customFormat="1" ht="24" customHeight="1">
      <c r="A64" s="100" t="s">
        <v>277</v>
      </c>
      <c r="B64" s="68">
        <v>200</v>
      </c>
      <c r="C64" s="90" t="s">
        <v>451</v>
      </c>
      <c r="D64" s="79">
        <f>D65+D69+D73</f>
        <v>35500</v>
      </c>
      <c r="E64" s="79">
        <f>E65+E69+E73</f>
        <v>23487</v>
      </c>
      <c r="F64" s="79">
        <f>D64-E64</f>
        <v>12013</v>
      </c>
    </row>
    <row r="65" spans="1:6" s="93" customFormat="1" ht="47.25" customHeight="1">
      <c r="A65" s="100" t="s">
        <v>464</v>
      </c>
      <c r="B65" s="68">
        <v>200</v>
      </c>
      <c r="C65" s="90" t="s">
        <v>210</v>
      </c>
      <c r="D65" s="79">
        <f aca="true" t="shared" si="7" ref="D65:F67">D66</f>
        <v>23500</v>
      </c>
      <c r="E65" s="79">
        <f>E66</f>
        <v>23487</v>
      </c>
      <c r="F65" s="79">
        <f t="shared" si="7"/>
        <v>13</v>
      </c>
    </row>
    <row r="66" spans="1:6" s="91" customFormat="1" ht="37.5" customHeight="1">
      <c r="A66" s="100" t="s">
        <v>278</v>
      </c>
      <c r="B66" s="68">
        <v>200</v>
      </c>
      <c r="C66" s="90" t="s">
        <v>211</v>
      </c>
      <c r="D66" s="79">
        <f t="shared" si="7"/>
        <v>23500</v>
      </c>
      <c r="E66" s="79">
        <f>E67</f>
        <v>23487</v>
      </c>
      <c r="F66" s="79">
        <f t="shared" si="7"/>
        <v>13</v>
      </c>
    </row>
    <row r="67" spans="1:6" s="93" customFormat="1" ht="15" customHeight="1">
      <c r="A67" s="95" t="s">
        <v>259</v>
      </c>
      <c r="B67" s="68">
        <v>200</v>
      </c>
      <c r="C67" s="90" t="s">
        <v>212</v>
      </c>
      <c r="D67" s="79">
        <f t="shared" si="7"/>
        <v>23500</v>
      </c>
      <c r="E67" s="79">
        <f>E68</f>
        <v>23487</v>
      </c>
      <c r="F67" s="79">
        <f t="shared" si="7"/>
        <v>13</v>
      </c>
    </row>
    <row r="68" spans="1:6" s="93" customFormat="1" ht="15" customHeight="1">
      <c r="A68" s="123" t="s">
        <v>265</v>
      </c>
      <c r="B68" s="133">
        <v>200</v>
      </c>
      <c r="C68" s="87" t="s">
        <v>213</v>
      </c>
      <c r="D68" s="88">
        <v>23500</v>
      </c>
      <c r="E68" s="88">
        <v>23487</v>
      </c>
      <c r="F68" s="88">
        <f>D68-E68</f>
        <v>13</v>
      </c>
    </row>
    <row r="69" spans="1:6" s="93" customFormat="1" ht="54" customHeight="1">
      <c r="A69" s="100" t="s">
        <v>403</v>
      </c>
      <c r="B69" s="68">
        <v>200</v>
      </c>
      <c r="C69" s="90" t="s">
        <v>404</v>
      </c>
      <c r="D69" s="79">
        <v>2000</v>
      </c>
      <c r="E69" s="79">
        <f>E70</f>
        <v>0</v>
      </c>
      <c r="F69" s="79">
        <f>D69-E69</f>
        <v>2000</v>
      </c>
    </row>
    <row r="70" spans="1:6" s="93" customFormat="1" ht="35.25" customHeight="1">
      <c r="A70" s="100" t="s">
        <v>278</v>
      </c>
      <c r="B70" s="68">
        <v>200</v>
      </c>
      <c r="C70" s="90" t="s">
        <v>405</v>
      </c>
      <c r="D70" s="79">
        <v>2000</v>
      </c>
      <c r="E70" s="79">
        <f>E71</f>
        <v>0</v>
      </c>
      <c r="F70" s="79">
        <f>D70-E70</f>
        <v>2000</v>
      </c>
    </row>
    <row r="71" spans="1:6" s="93" customFormat="1" ht="15" customHeight="1">
      <c r="A71" s="95" t="s">
        <v>259</v>
      </c>
      <c r="B71" s="68">
        <v>200</v>
      </c>
      <c r="C71" s="90" t="s">
        <v>406</v>
      </c>
      <c r="D71" s="79">
        <v>2000</v>
      </c>
      <c r="E71" s="79">
        <f>E72</f>
        <v>0</v>
      </c>
      <c r="F71" s="79">
        <f>D71-E71</f>
        <v>2000</v>
      </c>
    </row>
    <row r="72" spans="1:6" s="93" customFormat="1" ht="15" customHeight="1">
      <c r="A72" s="123" t="s">
        <v>265</v>
      </c>
      <c r="B72" s="133">
        <v>200</v>
      </c>
      <c r="C72" s="87" t="s">
        <v>407</v>
      </c>
      <c r="D72" s="88">
        <v>2000</v>
      </c>
      <c r="E72" s="88">
        <v>0</v>
      </c>
      <c r="F72" s="88">
        <f>D72</f>
        <v>2000</v>
      </c>
    </row>
    <row r="73" spans="1:6" s="91" customFormat="1" ht="88.5" customHeight="1">
      <c r="A73" s="100" t="s">
        <v>408</v>
      </c>
      <c r="B73" s="68">
        <v>200</v>
      </c>
      <c r="C73" s="90" t="s">
        <v>409</v>
      </c>
      <c r="D73" s="79">
        <v>10000</v>
      </c>
      <c r="E73" s="79">
        <f>E74</f>
        <v>0</v>
      </c>
      <c r="F73" s="79">
        <f>D73-E73</f>
        <v>10000</v>
      </c>
    </row>
    <row r="74" spans="1:6" s="91" customFormat="1" ht="22.5" customHeight="1">
      <c r="A74" s="100" t="s">
        <v>278</v>
      </c>
      <c r="B74" s="68">
        <v>200</v>
      </c>
      <c r="C74" s="90" t="s">
        <v>410</v>
      </c>
      <c r="D74" s="79">
        <v>10000</v>
      </c>
      <c r="E74" s="79">
        <f>E75</f>
        <v>0</v>
      </c>
      <c r="F74" s="79">
        <f>D74-E74</f>
        <v>10000</v>
      </c>
    </row>
    <row r="75" spans="1:6" s="91" customFormat="1" ht="22.5" customHeight="1">
      <c r="A75" s="95" t="s">
        <v>259</v>
      </c>
      <c r="B75" s="68">
        <v>200</v>
      </c>
      <c r="C75" s="90" t="s">
        <v>411</v>
      </c>
      <c r="D75" s="79">
        <v>10000</v>
      </c>
      <c r="E75" s="79">
        <f>E76</f>
        <v>0</v>
      </c>
      <c r="F75" s="79">
        <f>D75-E75</f>
        <v>10000</v>
      </c>
    </row>
    <row r="76" spans="1:6" s="93" customFormat="1" ht="15" customHeight="1">
      <c r="A76" s="123" t="s">
        <v>265</v>
      </c>
      <c r="B76" s="133">
        <v>200</v>
      </c>
      <c r="C76" s="87" t="s">
        <v>412</v>
      </c>
      <c r="D76" s="88">
        <v>10000</v>
      </c>
      <c r="E76" s="88">
        <v>0</v>
      </c>
      <c r="F76" s="88">
        <f>D76-E76</f>
        <v>10000</v>
      </c>
    </row>
    <row r="77" spans="1:6" s="91" customFormat="1" ht="21.75" customHeight="1">
      <c r="A77" s="111" t="s">
        <v>272</v>
      </c>
      <c r="B77" s="68">
        <v>200</v>
      </c>
      <c r="C77" s="90" t="s">
        <v>214</v>
      </c>
      <c r="D77" s="79">
        <f aca="true" t="shared" si="8" ref="D77:E81">D78</f>
        <v>149300</v>
      </c>
      <c r="E77" s="79">
        <f t="shared" si="8"/>
        <v>106388.03</v>
      </c>
      <c r="F77" s="79">
        <f aca="true" t="shared" si="9" ref="F77:F84">D77-E77</f>
        <v>42911.97</v>
      </c>
    </row>
    <row r="78" spans="1:6" s="91" customFormat="1" ht="22.5" customHeight="1">
      <c r="A78" s="100" t="s">
        <v>303</v>
      </c>
      <c r="B78" s="68">
        <v>200</v>
      </c>
      <c r="C78" s="90" t="s">
        <v>215</v>
      </c>
      <c r="D78" s="79">
        <f t="shared" si="8"/>
        <v>149300</v>
      </c>
      <c r="E78" s="79">
        <f t="shared" si="8"/>
        <v>106388.03</v>
      </c>
      <c r="F78" s="79">
        <f t="shared" si="9"/>
        <v>42911.97</v>
      </c>
    </row>
    <row r="79" spans="1:6" s="91" customFormat="1" ht="22.5" customHeight="1">
      <c r="A79" s="100" t="s">
        <v>304</v>
      </c>
      <c r="B79" s="68">
        <v>200</v>
      </c>
      <c r="C79" s="90" t="s">
        <v>283</v>
      </c>
      <c r="D79" s="79">
        <f t="shared" si="8"/>
        <v>149300</v>
      </c>
      <c r="E79" s="79">
        <f t="shared" si="8"/>
        <v>106388.03</v>
      </c>
      <c r="F79" s="79">
        <f t="shared" si="9"/>
        <v>42911.97</v>
      </c>
    </row>
    <row r="80" spans="1:6" s="91" customFormat="1" ht="45" customHeight="1">
      <c r="A80" s="100" t="s">
        <v>305</v>
      </c>
      <c r="B80" s="68">
        <v>200</v>
      </c>
      <c r="C80" s="90" t="s">
        <v>216</v>
      </c>
      <c r="D80" s="79">
        <f t="shared" si="8"/>
        <v>149300</v>
      </c>
      <c r="E80" s="79">
        <f t="shared" si="8"/>
        <v>106388.03</v>
      </c>
      <c r="F80" s="79">
        <f t="shared" si="9"/>
        <v>42911.97</v>
      </c>
    </row>
    <row r="81" spans="1:6" s="91" customFormat="1" ht="15" customHeight="1">
      <c r="A81" s="100" t="s">
        <v>290</v>
      </c>
      <c r="B81" s="68">
        <v>200</v>
      </c>
      <c r="C81" s="90" t="s">
        <v>217</v>
      </c>
      <c r="D81" s="79">
        <f t="shared" si="8"/>
        <v>149300</v>
      </c>
      <c r="E81" s="79">
        <f t="shared" si="8"/>
        <v>106388.03</v>
      </c>
      <c r="F81" s="79">
        <f t="shared" si="9"/>
        <v>42911.97</v>
      </c>
    </row>
    <row r="82" spans="1:6" s="91" customFormat="1" ht="22.5" customHeight="1">
      <c r="A82" s="95" t="s">
        <v>253</v>
      </c>
      <c r="B82" s="68">
        <v>200</v>
      </c>
      <c r="C82" s="90" t="s">
        <v>218</v>
      </c>
      <c r="D82" s="79">
        <f>D83+D84</f>
        <v>149300</v>
      </c>
      <c r="E82" s="79">
        <f>E83+E84</f>
        <v>106388.03</v>
      </c>
      <c r="F82" s="79">
        <f t="shared" si="9"/>
        <v>42911.97</v>
      </c>
    </row>
    <row r="83" spans="1:6" s="91" customFormat="1" ht="15" customHeight="1">
      <c r="A83" s="123" t="s">
        <v>254</v>
      </c>
      <c r="B83" s="133">
        <v>200</v>
      </c>
      <c r="C83" s="87" t="s">
        <v>219</v>
      </c>
      <c r="D83" s="88">
        <v>105800</v>
      </c>
      <c r="E83" s="88">
        <v>80349.13</v>
      </c>
      <c r="F83" s="88">
        <f t="shared" si="9"/>
        <v>25450.869999999995</v>
      </c>
    </row>
    <row r="84" spans="1:6" s="91" customFormat="1" ht="24" customHeight="1">
      <c r="A84" s="123" t="s">
        <v>256</v>
      </c>
      <c r="B84" s="133">
        <v>200</v>
      </c>
      <c r="C84" s="87" t="s">
        <v>220</v>
      </c>
      <c r="D84" s="88">
        <v>43500</v>
      </c>
      <c r="E84" s="88">
        <v>26038.9</v>
      </c>
      <c r="F84" s="88">
        <f t="shared" si="9"/>
        <v>17461.1</v>
      </c>
    </row>
    <row r="85" spans="1:6" s="91" customFormat="1" ht="37.5" customHeight="1">
      <c r="A85" s="111" t="s">
        <v>273</v>
      </c>
      <c r="B85" s="68">
        <v>200</v>
      </c>
      <c r="C85" s="90" t="s">
        <v>221</v>
      </c>
      <c r="D85" s="79">
        <f>D88</f>
        <v>107100</v>
      </c>
      <c r="E85" s="79">
        <f aca="true" t="shared" si="10" ref="E85:F88">E86</f>
        <v>90350</v>
      </c>
      <c r="F85" s="79">
        <f t="shared" si="10"/>
        <v>16750</v>
      </c>
    </row>
    <row r="86" spans="1:6" s="91" customFormat="1" ht="45" customHeight="1">
      <c r="A86" s="100" t="s">
        <v>306</v>
      </c>
      <c r="B86" s="68">
        <v>200</v>
      </c>
      <c r="C86" s="90" t="s">
        <v>222</v>
      </c>
      <c r="D86" s="79">
        <f>D87</f>
        <v>107100</v>
      </c>
      <c r="E86" s="79">
        <f t="shared" si="10"/>
        <v>90350</v>
      </c>
      <c r="F86" s="79">
        <f t="shared" si="10"/>
        <v>16750</v>
      </c>
    </row>
    <row r="87" spans="1:6" s="91" customFormat="1" ht="25.5" customHeight="1">
      <c r="A87" s="100" t="s">
        <v>277</v>
      </c>
      <c r="B87" s="68">
        <v>200</v>
      </c>
      <c r="C87" s="90" t="s">
        <v>284</v>
      </c>
      <c r="D87" s="79">
        <f>D88</f>
        <v>107100</v>
      </c>
      <c r="E87" s="79">
        <f t="shared" si="10"/>
        <v>90350</v>
      </c>
      <c r="F87" s="79">
        <f t="shared" si="10"/>
        <v>16750</v>
      </c>
    </row>
    <row r="88" spans="1:6" s="91" customFormat="1" ht="85.5" customHeight="1">
      <c r="A88" s="100" t="s">
        <v>465</v>
      </c>
      <c r="B88" s="68">
        <v>200</v>
      </c>
      <c r="C88" s="90" t="s">
        <v>223</v>
      </c>
      <c r="D88" s="79">
        <f>D89</f>
        <v>107100</v>
      </c>
      <c r="E88" s="79">
        <f t="shared" si="10"/>
        <v>90350</v>
      </c>
      <c r="F88" s="79">
        <f t="shared" si="10"/>
        <v>16750</v>
      </c>
    </row>
    <row r="89" spans="1:6" s="91" customFormat="1" ht="36" customHeight="1">
      <c r="A89" s="100" t="s">
        <v>278</v>
      </c>
      <c r="B89" s="68">
        <v>200</v>
      </c>
      <c r="C89" s="90" t="s">
        <v>225</v>
      </c>
      <c r="D89" s="79">
        <f>D90+D92</f>
        <v>107100</v>
      </c>
      <c r="E89" s="79">
        <f>E90+E92</f>
        <v>90350</v>
      </c>
      <c r="F89" s="79">
        <f>D89-E89</f>
        <v>16750</v>
      </c>
    </row>
    <row r="90" spans="1:6" s="91" customFormat="1" ht="15" customHeight="1">
      <c r="A90" s="95" t="s">
        <v>259</v>
      </c>
      <c r="B90" s="68">
        <v>200</v>
      </c>
      <c r="C90" s="90" t="s">
        <v>224</v>
      </c>
      <c r="D90" s="79">
        <f>D91</f>
        <v>78600</v>
      </c>
      <c r="E90" s="79">
        <f>E91</f>
        <v>78600</v>
      </c>
      <c r="F90" s="79">
        <f>F91</f>
        <v>0</v>
      </c>
    </row>
    <row r="91" spans="1:6" s="91" customFormat="1" ht="17.25" customHeight="1">
      <c r="A91" s="123" t="s">
        <v>265</v>
      </c>
      <c r="B91" s="133">
        <v>200</v>
      </c>
      <c r="C91" s="87" t="s">
        <v>226</v>
      </c>
      <c r="D91" s="88">
        <v>78600</v>
      </c>
      <c r="E91" s="88">
        <v>78600</v>
      </c>
      <c r="F91" s="88">
        <f>D91-E91</f>
        <v>0</v>
      </c>
    </row>
    <row r="92" spans="1:6" s="91" customFormat="1" ht="20.25" customHeight="1">
      <c r="A92" s="95" t="s">
        <v>269</v>
      </c>
      <c r="B92" s="68">
        <v>200</v>
      </c>
      <c r="C92" s="90" t="s">
        <v>333</v>
      </c>
      <c r="D92" s="79">
        <f>D93</f>
        <v>28500</v>
      </c>
      <c r="E92" s="79">
        <f>E93</f>
        <v>11750</v>
      </c>
      <c r="F92" s="79">
        <f>F93</f>
        <v>16750</v>
      </c>
    </row>
    <row r="93" spans="1:6" s="91" customFormat="1" ht="21.75" customHeight="1">
      <c r="A93" s="123" t="s">
        <v>334</v>
      </c>
      <c r="B93" s="133">
        <v>200</v>
      </c>
      <c r="C93" s="87" t="s">
        <v>335</v>
      </c>
      <c r="D93" s="88">
        <v>28500</v>
      </c>
      <c r="E93" s="88">
        <v>11750</v>
      </c>
      <c r="F93" s="88">
        <f>D93-E93</f>
        <v>16750</v>
      </c>
    </row>
    <row r="94" spans="1:6" s="91" customFormat="1" ht="16.5" customHeight="1">
      <c r="A94" s="111" t="s">
        <v>274</v>
      </c>
      <c r="B94" s="68">
        <v>200</v>
      </c>
      <c r="C94" s="90" t="s">
        <v>227</v>
      </c>
      <c r="D94" s="79">
        <f>D95+D107</f>
        <v>497000</v>
      </c>
      <c r="E94" s="140">
        <f>E95+E107</f>
        <v>490751.41000000003</v>
      </c>
      <c r="F94" s="79">
        <f aca="true" t="shared" si="11" ref="F94:F99">D94-E94</f>
        <v>6248.589999999967</v>
      </c>
    </row>
    <row r="95" spans="1:6" s="91" customFormat="1" ht="24.75" customHeight="1">
      <c r="A95" s="100" t="s">
        <v>307</v>
      </c>
      <c r="B95" s="68">
        <v>200</v>
      </c>
      <c r="C95" s="90" t="s">
        <v>228</v>
      </c>
      <c r="D95" s="79">
        <f>D96+D101</f>
        <v>486500</v>
      </c>
      <c r="E95" s="79">
        <f>E96+E101</f>
        <v>480309.41000000003</v>
      </c>
      <c r="F95" s="79">
        <f t="shared" si="11"/>
        <v>6190.589999999967</v>
      </c>
    </row>
    <row r="96" spans="1:6" s="91" customFormat="1" ht="18" customHeight="1">
      <c r="A96" s="100" t="s">
        <v>308</v>
      </c>
      <c r="B96" s="68">
        <v>200</v>
      </c>
      <c r="C96" s="90" t="s">
        <v>285</v>
      </c>
      <c r="D96" s="79">
        <f aca="true" t="shared" si="12" ref="D96:E98">D97</f>
        <v>161700</v>
      </c>
      <c r="E96" s="79">
        <f t="shared" si="12"/>
        <v>161700</v>
      </c>
      <c r="F96" s="79">
        <f t="shared" si="11"/>
        <v>0</v>
      </c>
    </row>
    <row r="97" spans="1:6" s="91" customFormat="1" ht="58.5" customHeight="1">
      <c r="A97" s="100" t="s">
        <v>309</v>
      </c>
      <c r="B97" s="68">
        <v>200</v>
      </c>
      <c r="C97" s="90" t="s">
        <v>229</v>
      </c>
      <c r="D97" s="79">
        <f t="shared" si="12"/>
        <v>161700</v>
      </c>
      <c r="E97" s="79">
        <f t="shared" si="12"/>
        <v>161700</v>
      </c>
      <c r="F97" s="79">
        <f t="shared" si="11"/>
        <v>0</v>
      </c>
    </row>
    <row r="98" spans="1:6" s="91" customFormat="1" ht="33.75" customHeight="1">
      <c r="A98" s="100" t="s">
        <v>278</v>
      </c>
      <c r="B98" s="68">
        <v>200</v>
      </c>
      <c r="C98" s="90" t="s">
        <v>230</v>
      </c>
      <c r="D98" s="79">
        <f t="shared" si="12"/>
        <v>161700</v>
      </c>
      <c r="E98" s="79">
        <f t="shared" si="12"/>
        <v>161700</v>
      </c>
      <c r="F98" s="79">
        <f t="shared" si="11"/>
        <v>0</v>
      </c>
    </row>
    <row r="99" spans="1:6" s="91" customFormat="1" ht="13.5" customHeight="1">
      <c r="A99" s="95" t="s">
        <v>259</v>
      </c>
      <c r="B99" s="68">
        <v>200</v>
      </c>
      <c r="C99" s="90" t="s">
        <v>231</v>
      </c>
      <c r="D99" s="79">
        <f>D100</f>
        <v>161700</v>
      </c>
      <c r="E99" s="79">
        <f>E100</f>
        <v>161700</v>
      </c>
      <c r="F99" s="79">
        <f t="shared" si="11"/>
        <v>0</v>
      </c>
    </row>
    <row r="100" spans="1:6" s="91" customFormat="1" ht="23.25" customHeight="1">
      <c r="A100" s="123" t="s">
        <v>264</v>
      </c>
      <c r="B100" s="133">
        <v>200</v>
      </c>
      <c r="C100" s="87" t="s">
        <v>232</v>
      </c>
      <c r="D100" s="88">
        <v>161700</v>
      </c>
      <c r="E100" s="88">
        <v>161700</v>
      </c>
      <c r="F100" s="88">
        <f>D100-E100</f>
        <v>0</v>
      </c>
    </row>
    <row r="101" spans="1:6" s="91" customFormat="1" ht="48" customHeight="1">
      <c r="A101" s="100" t="s">
        <v>413</v>
      </c>
      <c r="B101" s="68">
        <v>200</v>
      </c>
      <c r="C101" s="90" t="s">
        <v>336</v>
      </c>
      <c r="D101" s="79">
        <f aca="true" t="shared" si="13" ref="D101:E103">D102</f>
        <v>324800</v>
      </c>
      <c r="E101" s="79">
        <f t="shared" si="13"/>
        <v>318609.41000000003</v>
      </c>
      <c r="F101" s="79">
        <f aca="true" t="shared" si="14" ref="F101:F109">D101-E101</f>
        <v>6190.589999999967</v>
      </c>
    </row>
    <row r="102" spans="1:6" s="91" customFormat="1" ht="36" customHeight="1">
      <c r="A102" s="100" t="s">
        <v>337</v>
      </c>
      <c r="B102" s="68">
        <v>200</v>
      </c>
      <c r="C102" s="90" t="s">
        <v>338</v>
      </c>
      <c r="D102" s="79">
        <f t="shared" si="13"/>
        <v>324800</v>
      </c>
      <c r="E102" s="79">
        <f t="shared" si="13"/>
        <v>318609.41000000003</v>
      </c>
      <c r="F102" s="79">
        <f t="shared" si="14"/>
        <v>6190.589999999967</v>
      </c>
    </row>
    <row r="103" spans="1:6" s="91" customFormat="1" ht="38.25" customHeight="1">
      <c r="A103" s="100" t="s">
        <v>324</v>
      </c>
      <c r="B103" s="68">
        <v>200</v>
      </c>
      <c r="C103" s="90" t="s">
        <v>339</v>
      </c>
      <c r="D103" s="79">
        <f t="shared" si="13"/>
        <v>324800</v>
      </c>
      <c r="E103" s="79">
        <f t="shared" si="13"/>
        <v>318609.41000000003</v>
      </c>
      <c r="F103" s="79">
        <f t="shared" si="14"/>
        <v>6190.589999999967</v>
      </c>
    </row>
    <row r="104" spans="1:8" s="91" customFormat="1" ht="24.75" customHeight="1">
      <c r="A104" s="100" t="s">
        <v>278</v>
      </c>
      <c r="B104" s="68">
        <v>200</v>
      </c>
      <c r="C104" s="90" t="s">
        <v>340</v>
      </c>
      <c r="D104" s="79">
        <f>D105+D106</f>
        <v>324800</v>
      </c>
      <c r="E104" s="79">
        <f>E105+E106</f>
        <v>318609.41000000003</v>
      </c>
      <c r="F104" s="79">
        <f t="shared" si="14"/>
        <v>6190.589999999967</v>
      </c>
      <c r="H104" s="8"/>
    </row>
    <row r="105" spans="1:8" s="91" customFormat="1" ht="23.25" customHeight="1">
      <c r="A105" s="123" t="s">
        <v>264</v>
      </c>
      <c r="B105" s="133">
        <v>200</v>
      </c>
      <c r="C105" s="87" t="s">
        <v>341</v>
      </c>
      <c r="D105" s="88">
        <v>246800</v>
      </c>
      <c r="E105" s="88">
        <v>240609.41</v>
      </c>
      <c r="F105" s="88">
        <f t="shared" si="14"/>
        <v>6190.5899999999965</v>
      </c>
      <c r="H105" s="8"/>
    </row>
    <row r="106" spans="1:8" s="91" customFormat="1" ht="23.25" customHeight="1">
      <c r="A106" s="123" t="s">
        <v>265</v>
      </c>
      <c r="B106" s="133">
        <v>200</v>
      </c>
      <c r="C106" s="87" t="s">
        <v>469</v>
      </c>
      <c r="D106" s="88">
        <v>78000</v>
      </c>
      <c r="E106" s="88">
        <v>78000</v>
      </c>
      <c r="F106" s="88">
        <f>D106-E106</f>
        <v>0</v>
      </c>
      <c r="H106" s="8"/>
    </row>
    <row r="107" spans="1:8" s="91" customFormat="1" ht="108" customHeight="1">
      <c r="A107" s="152" t="s">
        <v>447</v>
      </c>
      <c r="B107" s="68">
        <v>200</v>
      </c>
      <c r="C107" s="90" t="s">
        <v>449</v>
      </c>
      <c r="D107" s="78">
        <v>10500</v>
      </c>
      <c r="E107" s="78">
        <f>E108</f>
        <v>10442</v>
      </c>
      <c r="F107" s="78">
        <f t="shared" si="14"/>
        <v>58</v>
      </c>
      <c r="H107" s="8"/>
    </row>
    <row r="108" spans="1:11" s="155" customFormat="1" ht="114" customHeight="1">
      <c r="A108" s="154" t="s">
        <v>447</v>
      </c>
      <c r="B108" s="133">
        <v>200</v>
      </c>
      <c r="C108" s="87" t="s">
        <v>448</v>
      </c>
      <c r="D108" s="92">
        <v>10500</v>
      </c>
      <c r="E108" s="92">
        <v>10442</v>
      </c>
      <c r="F108" s="92">
        <f>D108-E108</f>
        <v>58</v>
      </c>
      <c r="G108" s="8"/>
      <c r="H108" s="8"/>
      <c r="I108" s="8"/>
      <c r="J108" s="8"/>
      <c r="K108" s="8"/>
    </row>
    <row r="109" spans="1:9" s="91" customFormat="1" ht="25.5" customHeight="1">
      <c r="A109" s="153" t="s">
        <v>275</v>
      </c>
      <c r="B109" s="68">
        <v>200</v>
      </c>
      <c r="C109" s="90" t="s">
        <v>233</v>
      </c>
      <c r="D109" s="78">
        <f>D110+D118</f>
        <v>1637500</v>
      </c>
      <c r="E109" s="78">
        <f>E118</f>
        <v>1543686.17</v>
      </c>
      <c r="F109" s="78">
        <f t="shared" si="14"/>
        <v>93813.83000000007</v>
      </c>
      <c r="G109" s="8"/>
      <c r="H109" s="8"/>
      <c r="I109" s="8"/>
    </row>
    <row r="110" spans="1:6" s="91" customFormat="1" ht="25.5" customHeight="1">
      <c r="A110" s="152" t="s">
        <v>414</v>
      </c>
      <c r="B110" s="68">
        <v>200</v>
      </c>
      <c r="C110" s="90" t="s">
        <v>415</v>
      </c>
      <c r="D110" s="78">
        <f>D111+D114</f>
        <v>54400</v>
      </c>
      <c r="E110" s="78">
        <f>E114</f>
        <v>0</v>
      </c>
      <c r="F110" s="78">
        <f aca="true" t="shared" si="15" ref="F110:F120">D110-E110</f>
        <v>54400</v>
      </c>
    </row>
    <row r="111" spans="1:6" s="91" customFormat="1" ht="127.5" customHeight="1">
      <c r="A111" s="159" t="s">
        <v>476</v>
      </c>
      <c r="B111" s="68"/>
      <c r="C111" s="90" t="s">
        <v>477</v>
      </c>
      <c r="D111" s="78">
        <v>38700</v>
      </c>
      <c r="E111" s="78">
        <v>0</v>
      </c>
      <c r="F111" s="78">
        <f>D111-E111</f>
        <v>38700</v>
      </c>
    </row>
    <row r="112" spans="1:6" s="91" customFormat="1" ht="27.75" customHeight="1">
      <c r="A112" s="159" t="s">
        <v>266</v>
      </c>
      <c r="B112" s="68"/>
      <c r="C112" s="90" t="s">
        <v>474</v>
      </c>
      <c r="D112" s="78">
        <v>38700</v>
      </c>
      <c r="E112" s="78">
        <v>0</v>
      </c>
      <c r="F112" s="78">
        <f>D112-E112</f>
        <v>38700</v>
      </c>
    </row>
    <row r="113" spans="1:6" s="91" customFormat="1" ht="56.25" customHeight="1">
      <c r="A113" s="159" t="s">
        <v>478</v>
      </c>
      <c r="B113" s="68"/>
      <c r="C113" s="90" t="s">
        <v>475</v>
      </c>
      <c r="D113" s="78">
        <v>38700</v>
      </c>
      <c r="E113" s="78">
        <v>0</v>
      </c>
      <c r="F113" s="78">
        <f>D113-E113</f>
        <v>38700</v>
      </c>
    </row>
    <row r="114" spans="1:6" s="91" customFormat="1" ht="77.25" customHeight="1">
      <c r="A114" s="100" t="s">
        <v>416</v>
      </c>
      <c r="B114" s="68">
        <v>200</v>
      </c>
      <c r="C114" s="90" t="s">
        <v>418</v>
      </c>
      <c r="D114" s="78">
        <f aca="true" t="shared" si="16" ref="D114:E116">D115</f>
        <v>15700</v>
      </c>
      <c r="E114" s="78">
        <f t="shared" si="16"/>
        <v>0</v>
      </c>
      <c r="F114" s="78">
        <f t="shared" si="15"/>
        <v>15700</v>
      </c>
    </row>
    <row r="115" spans="1:6" s="91" customFormat="1" ht="34.5" customHeight="1">
      <c r="A115" s="100" t="s">
        <v>324</v>
      </c>
      <c r="B115" s="68">
        <v>200</v>
      </c>
      <c r="C115" s="90" t="s">
        <v>419</v>
      </c>
      <c r="D115" s="78">
        <f t="shared" si="16"/>
        <v>15700</v>
      </c>
      <c r="E115" s="78">
        <f t="shared" si="16"/>
        <v>0</v>
      </c>
      <c r="F115" s="78">
        <f t="shared" si="15"/>
        <v>15700</v>
      </c>
    </row>
    <row r="116" spans="1:6" s="91" customFormat="1" ht="39.75" customHeight="1">
      <c r="A116" s="100" t="s">
        <v>278</v>
      </c>
      <c r="B116" s="68">
        <v>200</v>
      </c>
      <c r="C116" s="90" t="s">
        <v>417</v>
      </c>
      <c r="D116" s="78">
        <f t="shared" si="16"/>
        <v>15700</v>
      </c>
      <c r="E116" s="78">
        <f t="shared" si="16"/>
        <v>0</v>
      </c>
      <c r="F116" s="78">
        <f t="shared" si="15"/>
        <v>15700</v>
      </c>
    </row>
    <row r="117" spans="1:6" s="91" customFormat="1" ht="29.25" customHeight="1">
      <c r="A117" s="123" t="s">
        <v>265</v>
      </c>
      <c r="B117" s="133">
        <v>200</v>
      </c>
      <c r="C117" s="87" t="s">
        <v>420</v>
      </c>
      <c r="D117" s="88">
        <v>15700</v>
      </c>
      <c r="E117" s="88">
        <v>0</v>
      </c>
      <c r="F117" s="88">
        <f t="shared" si="15"/>
        <v>15700</v>
      </c>
    </row>
    <row r="118" spans="1:6" s="91" customFormat="1" ht="15" customHeight="1">
      <c r="A118" s="112" t="s">
        <v>310</v>
      </c>
      <c r="B118" s="68">
        <v>200</v>
      </c>
      <c r="C118" s="90" t="s">
        <v>234</v>
      </c>
      <c r="D118" s="78">
        <f>D120</f>
        <v>1583100</v>
      </c>
      <c r="E118" s="78">
        <f>E119</f>
        <v>1543686.17</v>
      </c>
      <c r="F118" s="78">
        <f t="shared" si="15"/>
        <v>39413.830000000075</v>
      </c>
    </row>
    <row r="119" spans="1:6" s="91" customFormat="1" ht="23.25" customHeight="1">
      <c r="A119" s="100" t="s">
        <v>277</v>
      </c>
      <c r="B119" s="68">
        <v>200</v>
      </c>
      <c r="C119" s="90" t="s">
        <v>286</v>
      </c>
      <c r="D119" s="78">
        <f>D120</f>
        <v>1583100</v>
      </c>
      <c r="E119" s="78">
        <f>E120</f>
        <v>1543686.17</v>
      </c>
      <c r="F119" s="78">
        <f t="shared" si="15"/>
        <v>39413.830000000075</v>
      </c>
    </row>
    <row r="120" spans="1:6" s="91" customFormat="1" ht="57" customHeight="1">
      <c r="A120" s="100" t="s">
        <v>342</v>
      </c>
      <c r="B120" s="68">
        <v>200</v>
      </c>
      <c r="C120" s="90" t="s">
        <v>289</v>
      </c>
      <c r="D120" s="78">
        <f>D121+D128+D136</f>
        <v>1583100</v>
      </c>
      <c r="E120" s="78">
        <f>E121+E128+E136</f>
        <v>1543686.17</v>
      </c>
      <c r="F120" s="78">
        <f t="shared" si="15"/>
        <v>39413.830000000075</v>
      </c>
    </row>
    <row r="121" spans="1:6" s="91" customFormat="1" ht="37.5" customHeight="1">
      <c r="A121" s="100" t="s">
        <v>311</v>
      </c>
      <c r="B121" s="68">
        <v>200</v>
      </c>
      <c r="C121" s="90" t="s">
        <v>235</v>
      </c>
      <c r="D121" s="78">
        <f>D122</f>
        <v>415400</v>
      </c>
      <c r="E121" s="78">
        <f>E122</f>
        <v>379227.57</v>
      </c>
      <c r="F121" s="78">
        <f aca="true" t="shared" si="17" ref="F121:F135">D121-E121</f>
        <v>36172.42999999999</v>
      </c>
    </row>
    <row r="122" spans="1:6" s="91" customFormat="1" ht="15.75" customHeight="1">
      <c r="A122" s="100" t="s">
        <v>278</v>
      </c>
      <c r="B122" s="68">
        <v>200</v>
      </c>
      <c r="C122" s="90" t="s">
        <v>236</v>
      </c>
      <c r="D122" s="78">
        <f>D123+D126</f>
        <v>415400</v>
      </c>
      <c r="E122" s="78">
        <f>E123+E126</f>
        <v>379227.57</v>
      </c>
      <c r="F122" s="78">
        <f t="shared" si="17"/>
        <v>36172.42999999999</v>
      </c>
    </row>
    <row r="123" spans="1:6" s="91" customFormat="1" ht="15.75" customHeight="1">
      <c r="A123" s="95" t="s">
        <v>259</v>
      </c>
      <c r="B123" s="68">
        <v>200</v>
      </c>
      <c r="C123" s="90" t="s">
        <v>261</v>
      </c>
      <c r="D123" s="78">
        <f>D124+D125</f>
        <v>395900</v>
      </c>
      <c r="E123" s="78">
        <f>E124+E125</f>
        <v>359751.57</v>
      </c>
      <c r="F123" s="78">
        <f t="shared" si="17"/>
        <v>36148.42999999999</v>
      </c>
    </row>
    <row r="124" spans="1:6" s="91" customFormat="1" ht="13.5" customHeight="1">
      <c r="A124" s="123" t="s">
        <v>263</v>
      </c>
      <c r="B124" s="133">
        <v>200</v>
      </c>
      <c r="C124" s="87" t="s">
        <v>237</v>
      </c>
      <c r="D124" s="88">
        <v>181600</v>
      </c>
      <c r="E124" s="88">
        <v>161620.57</v>
      </c>
      <c r="F124" s="88">
        <f t="shared" si="17"/>
        <v>19979.429999999993</v>
      </c>
    </row>
    <row r="125" spans="1:6" s="91" customFormat="1" ht="25.5" customHeight="1">
      <c r="A125" s="123" t="s">
        <v>264</v>
      </c>
      <c r="B125" s="133">
        <v>200</v>
      </c>
      <c r="C125" s="87" t="s">
        <v>238</v>
      </c>
      <c r="D125" s="88">
        <v>214300</v>
      </c>
      <c r="E125" s="88">
        <v>198131</v>
      </c>
      <c r="F125" s="88">
        <f>D125-E125</f>
        <v>16169</v>
      </c>
    </row>
    <row r="126" spans="1:6" ht="17.25" customHeight="1">
      <c r="A126" s="95" t="s">
        <v>269</v>
      </c>
      <c r="B126" s="68">
        <v>200</v>
      </c>
      <c r="C126" s="90" t="s">
        <v>479</v>
      </c>
      <c r="D126" s="47">
        <f>D127</f>
        <v>19500</v>
      </c>
      <c r="E126" s="47">
        <f>E127</f>
        <v>19476</v>
      </c>
      <c r="F126" s="47">
        <f>D126-E126</f>
        <v>24</v>
      </c>
    </row>
    <row r="127" spans="1:6" s="91" customFormat="1" ht="25.5" customHeight="1">
      <c r="A127" s="123" t="s">
        <v>270</v>
      </c>
      <c r="B127" s="133">
        <v>200</v>
      </c>
      <c r="C127" s="87" t="s">
        <v>480</v>
      </c>
      <c r="D127" s="92">
        <v>19500</v>
      </c>
      <c r="E127" s="92">
        <v>19476</v>
      </c>
      <c r="F127" s="139">
        <f>D127-E127</f>
        <v>24</v>
      </c>
    </row>
    <row r="128" spans="1:6" s="91" customFormat="1" ht="21.75" customHeight="1">
      <c r="A128" s="100" t="s">
        <v>312</v>
      </c>
      <c r="B128" s="68">
        <v>200</v>
      </c>
      <c r="C128" s="90" t="s">
        <v>239</v>
      </c>
      <c r="D128" s="79">
        <f>D129+D134</f>
        <v>255700</v>
      </c>
      <c r="E128" s="79">
        <f>E129+E134</f>
        <v>252663</v>
      </c>
      <c r="F128" s="79">
        <f t="shared" si="17"/>
        <v>3037</v>
      </c>
    </row>
    <row r="129" spans="1:6" s="91" customFormat="1" ht="36.75" customHeight="1">
      <c r="A129" s="100" t="s">
        <v>278</v>
      </c>
      <c r="B129" s="68">
        <v>200</v>
      </c>
      <c r="C129" s="90" t="s">
        <v>240</v>
      </c>
      <c r="D129" s="79">
        <f>D130</f>
        <v>240000</v>
      </c>
      <c r="E129" s="79">
        <f>E130</f>
        <v>239919</v>
      </c>
      <c r="F129" s="79">
        <f t="shared" si="17"/>
        <v>81</v>
      </c>
    </row>
    <row r="130" spans="1:6" s="91" customFormat="1" ht="15" customHeight="1">
      <c r="A130" s="95" t="s">
        <v>259</v>
      </c>
      <c r="B130" s="68">
        <v>200</v>
      </c>
      <c r="C130" s="90" t="s">
        <v>241</v>
      </c>
      <c r="D130" s="79">
        <f>D131+D132+D133</f>
        <v>240000</v>
      </c>
      <c r="E130" s="79">
        <f>E131+E132+E133</f>
        <v>239919</v>
      </c>
      <c r="F130" s="79">
        <f t="shared" si="17"/>
        <v>81</v>
      </c>
    </row>
    <row r="131" spans="1:6" s="155" customFormat="1" ht="15" customHeight="1">
      <c r="A131" s="157" t="s">
        <v>456</v>
      </c>
      <c r="B131" s="158">
        <v>200</v>
      </c>
      <c r="C131" s="87" t="s">
        <v>457</v>
      </c>
      <c r="D131" s="88">
        <v>22500</v>
      </c>
      <c r="E131" s="88">
        <v>22464</v>
      </c>
      <c r="F131" s="88">
        <v>36</v>
      </c>
    </row>
    <row r="132" spans="1:6" s="91" customFormat="1" ht="25.5" customHeight="1">
      <c r="A132" s="123" t="s">
        <v>264</v>
      </c>
      <c r="B132" s="133">
        <v>200</v>
      </c>
      <c r="C132" s="87" t="s">
        <v>388</v>
      </c>
      <c r="D132" s="88">
        <v>146800</v>
      </c>
      <c r="E132" s="88">
        <v>146763</v>
      </c>
      <c r="F132" s="88">
        <f t="shared" si="17"/>
        <v>37</v>
      </c>
    </row>
    <row r="133" spans="1:6" s="91" customFormat="1" ht="15" customHeight="1">
      <c r="A133" s="123" t="s">
        <v>265</v>
      </c>
      <c r="B133" s="133">
        <v>200</v>
      </c>
      <c r="C133" s="87" t="s">
        <v>242</v>
      </c>
      <c r="D133" s="88">
        <v>70700</v>
      </c>
      <c r="E133" s="88">
        <v>70692</v>
      </c>
      <c r="F133" s="88">
        <f t="shared" si="17"/>
        <v>8</v>
      </c>
    </row>
    <row r="134" spans="1:6" ht="17.25" customHeight="1">
      <c r="A134" s="95" t="s">
        <v>269</v>
      </c>
      <c r="B134" s="68">
        <v>200</v>
      </c>
      <c r="C134" s="90" t="s">
        <v>389</v>
      </c>
      <c r="D134" s="47">
        <f>D135</f>
        <v>15700</v>
      </c>
      <c r="E134" s="47">
        <f>E135</f>
        <v>12744</v>
      </c>
      <c r="F134" s="47">
        <f t="shared" si="17"/>
        <v>2956</v>
      </c>
    </row>
    <row r="135" spans="1:6" s="91" customFormat="1" ht="25.5" customHeight="1">
      <c r="A135" s="123" t="s">
        <v>270</v>
      </c>
      <c r="B135" s="133">
        <v>200</v>
      </c>
      <c r="C135" s="87" t="s">
        <v>390</v>
      </c>
      <c r="D135" s="92">
        <v>15700</v>
      </c>
      <c r="E135" s="92">
        <v>12744</v>
      </c>
      <c r="F135" s="139">
        <f t="shared" si="17"/>
        <v>2956</v>
      </c>
    </row>
    <row r="136" spans="1:6" s="91" customFormat="1" ht="36.75" customHeight="1">
      <c r="A136" s="95" t="s">
        <v>421</v>
      </c>
      <c r="B136" s="68">
        <v>200</v>
      </c>
      <c r="C136" s="90" t="s">
        <v>422</v>
      </c>
      <c r="D136" s="79">
        <f>D137</f>
        <v>912000</v>
      </c>
      <c r="E136" s="79">
        <f>E137</f>
        <v>911795.6</v>
      </c>
      <c r="F136" s="79">
        <f>D136-E136</f>
        <v>204.40000000002328</v>
      </c>
    </row>
    <row r="137" spans="1:6" s="91" customFormat="1" ht="33" customHeight="1">
      <c r="A137" s="95" t="s">
        <v>323</v>
      </c>
      <c r="B137" s="68">
        <v>200</v>
      </c>
      <c r="C137" s="90" t="s">
        <v>423</v>
      </c>
      <c r="D137" s="79">
        <f>D138+D142</f>
        <v>912000</v>
      </c>
      <c r="E137" s="79">
        <f>E138+E142</f>
        <v>911795.6</v>
      </c>
      <c r="F137" s="79">
        <f>D137-E137</f>
        <v>204.40000000002328</v>
      </c>
    </row>
    <row r="138" spans="1:6" s="91" customFormat="1" ht="15" customHeight="1">
      <c r="A138" s="95" t="s">
        <v>259</v>
      </c>
      <c r="B138" s="68">
        <v>200</v>
      </c>
      <c r="C138" s="90" t="s">
        <v>241</v>
      </c>
      <c r="D138" s="79">
        <f>D139+D140+D141</f>
        <v>219500</v>
      </c>
      <c r="E138" s="79">
        <f>E139+E140+E141</f>
        <v>219326.24</v>
      </c>
      <c r="F138" s="79">
        <f aca="true" t="shared" si="18" ref="F138:F150">D138-E138</f>
        <v>173.7600000000093</v>
      </c>
    </row>
    <row r="139" spans="1:6" s="155" customFormat="1" ht="15" customHeight="1">
      <c r="A139" s="157" t="s">
        <v>456</v>
      </c>
      <c r="B139" s="158">
        <v>200</v>
      </c>
      <c r="C139" s="87" t="s">
        <v>470</v>
      </c>
      <c r="D139" s="88">
        <v>82700</v>
      </c>
      <c r="E139" s="88">
        <v>82666.4</v>
      </c>
      <c r="F139" s="88">
        <f>D139-E139</f>
        <v>33.60000000000582</v>
      </c>
    </row>
    <row r="140" spans="1:6" s="91" customFormat="1" ht="23.25" customHeight="1">
      <c r="A140" s="123" t="s">
        <v>264</v>
      </c>
      <c r="B140" s="133">
        <v>200</v>
      </c>
      <c r="C140" s="87" t="s">
        <v>427</v>
      </c>
      <c r="D140" s="88">
        <v>6900</v>
      </c>
      <c r="E140" s="88">
        <v>6844.65</v>
      </c>
      <c r="F140" s="88">
        <f>D140-E140</f>
        <v>55.350000000000364</v>
      </c>
    </row>
    <row r="141" spans="1:6" s="91" customFormat="1" ht="23.25" customHeight="1">
      <c r="A141" s="123" t="s">
        <v>265</v>
      </c>
      <c r="B141" s="133">
        <v>200</v>
      </c>
      <c r="C141" s="87" t="s">
        <v>481</v>
      </c>
      <c r="D141" s="88">
        <v>129900</v>
      </c>
      <c r="E141" s="88">
        <v>129815.19</v>
      </c>
      <c r="F141" s="88">
        <f t="shared" si="18"/>
        <v>84.80999999999767</v>
      </c>
    </row>
    <row r="142" spans="1:6" ht="17.25" customHeight="1">
      <c r="A142" s="95" t="s">
        <v>269</v>
      </c>
      <c r="B142" s="68">
        <v>200</v>
      </c>
      <c r="C142" s="90" t="s">
        <v>425</v>
      </c>
      <c r="D142" s="47">
        <f>D143+D144</f>
        <v>692500</v>
      </c>
      <c r="E142" s="47">
        <f>E143+E144</f>
        <v>692469.36</v>
      </c>
      <c r="F142" s="47">
        <f t="shared" si="18"/>
        <v>30.64000000001397</v>
      </c>
    </row>
    <row r="143" spans="1:6" s="91" customFormat="1" ht="23.25" customHeight="1">
      <c r="A143" s="123" t="s">
        <v>334</v>
      </c>
      <c r="B143" s="133">
        <v>200</v>
      </c>
      <c r="C143" s="87" t="s">
        <v>426</v>
      </c>
      <c r="D143" s="88">
        <v>575900</v>
      </c>
      <c r="E143" s="88">
        <v>575873.6</v>
      </c>
      <c r="F143" s="88">
        <f t="shared" si="18"/>
        <v>26.400000000023283</v>
      </c>
    </row>
    <row r="144" spans="1:6" s="91" customFormat="1" ht="23.25" customHeight="1">
      <c r="A144" s="123" t="s">
        <v>270</v>
      </c>
      <c r="B144" s="133">
        <v>200</v>
      </c>
      <c r="C144" s="87" t="s">
        <v>424</v>
      </c>
      <c r="D144" s="88">
        <v>116600</v>
      </c>
      <c r="E144" s="88">
        <v>116595.76</v>
      </c>
      <c r="F144" s="88">
        <f t="shared" si="18"/>
        <v>4.240000000005239</v>
      </c>
    </row>
    <row r="145" spans="1:6" s="91" customFormat="1" ht="24" customHeight="1">
      <c r="A145" s="146" t="s">
        <v>343</v>
      </c>
      <c r="B145" s="68">
        <v>200</v>
      </c>
      <c r="C145" s="90" t="s">
        <v>347</v>
      </c>
      <c r="D145" s="79">
        <f>D146+D151+D155</f>
        <v>15000</v>
      </c>
      <c r="E145" s="79">
        <f>E146</f>
        <v>0</v>
      </c>
      <c r="F145" s="79">
        <f t="shared" si="18"/>
        <v>15000</v>
      </c>
    </row>
    <row r="146" spans="1:6" s="91" customFormat="1" ht="33" customHeight="1">
      <c r="A146" s="95" t="s">
        <v>344</v>
      </c>
      <c r="B146" s="68">
        <v>200</v>
      </c>
      <c r="C146" s="90" t="s">
        <v>348</v>
      </c>
      <c r="D146" s="79">
        <v>10000</v>
      </c>
      <c r="E146" s="79">
        <f>E147</f>
        <v>0</v>
      </c>
      <c r="F146" s="79">
        <f t="shared" si="18"/>
        <v>10000</v>
      </c>
    </row>
    <row r="147" spans="1:6" s="91" customFormat="1" ht="59.25" customHeight="1">
      <c r="A147" s="95" t="s">
        <v>345</v>
      </c>
      <c r="B147" s="68">
        <v>200</v>
      </c>
      <c r="C147" s="90" t="s">
        <v>346</v>
      </c>
      <c r="D147" s="79">
        <v>10000</v>
      </c>
      <c r="E147" s="79">
        <f>E148</f>
        <v>0</v>
      </c>
      <c r="F147" s="79">
        <f t="shared" si="18"/>
        <v>10000</v>
      </c>
    </row>
    <row r="148" spans="1:6" s="91" customFormat="1" ht="33" customHeight="1">
      <c r="A148" s="95" t="s">
        <v>323</v>
      </c>
      <c r="B148" s="68">
        <v>200</v>
      </c>
      <c r="C148" s="90" t="s">
        <v>349</v>
      </c>
      <c r="D148" s="79">
        <v>10000</v>
      </c>
      <c r="E148" s="79">
        <f>E149</f>
        <v>0</v>
      </c>
      <c r="F148" s="79">
        <f t="shared" si="18"/>
        <v>10000</v>
      </c>
    </row>
    <row r="149" spans="1:6" s="91" customFormat="1" ht="43.5" customHeight="1">
      <c r="A149" s="95" t="s">
        <v>350</v>
      </c>
      <c r="B149" s="68">
        <v>200</v>
      </c>
      <c r="C149" s="90" t="s">
        <v>351</v>
      </c>
      <c r="D149" s="79">
        <v>10000</v>
      </c>
      <c r="E149" s="79">
        <f>E150</f>
        <v>0</v>
      </c>
      <c r="F149" s="79">
        <f t="shared" si="18"/>
        <v>10000</v>
      </c>
    </row>
    <row r="150" spans="1:6" s="91" customFormat="1" ht="15" customHeight="1">
      <c r="A150" s="123" t="s">
        <v>265</v>
      </c>
      <c r="B150" s="133">
        <v>200</v>
      </c>
      <c r="C150" s="87" t="s">
        <v>352</v>
      </c>
      <c r="D150" s="88">
        <v>10000</v>
      </c>
      <c r="E150" s="88">
        <v>0</v>
      </c>
      <c r="F150" s="88">
        <f t="shared" si="18"/>
        <v>10000</v>
      </c>
    </row>
    <row r="151" spans="1:6" s="91" customFormat="1" ht="88.5" customHeight="1">
      <c r="A151" s="100" t="s">
        <v>428</v>
      </c>
      <c r="B151" s="68">
        <v>200</v>
      </c>
      <c r="C151" s="90" t="s">
        <v>429</v>
      </c>
      <c r="D151" s="79">
        <v>2000</v>
      </c>
      <c r="E151" s="79">
        <f>E152</f>
        <v>0</v>
      </c>
      <c r="F151" s="79">
        <f aca="true" t="shared" si="19" ref="F151:F160">D151-E151</f>
        <v>2000</v>
      </c>
    </row>
    <row r="152" spans="1:6" s="91" customFormat="1" ht="33" customHeight="1">
      <c r="A152" s="100" t="s">
        <v>278</v>
      </c>
      <c r="B152" s="68">
        <v>200</v>
      </c>
      <c r="C152" s="90" t="s">
        <v>430</v>
      </c>
      <c r="D152" s="79">
        <v>2000</v>
      </c>
      <c r="E152" s="79">
        <f>E153</f>
        <v>0</v>
      </c>
      <c r="F152" s="79">
        <f t="shared" si="19"/>
        <v>2000</v>
      </c>
    </row>
    <row r="153" spans="1:6" s="91" customFormat="1" ht="18.75" customHeight="1">
      <c r="A153" s="95" t="s">
        <v>259</v>
      </c>
      <c r="B153" s="68">
        <v>200</v>
      </c>
      <c r="C153" s="90" t="s">
        <v>431</v>
      </c>
      <c r="D153" s="79">
        <v>2000</v>
      </c>
      <c r="E153" s="79">
        <f>E154</f>
        <v>0</v>
      </c>
      <c r="F153" s="79">
        <f t="shared" si="19"/>
        <v>2000</v>
      </c>
    </row>
    <row r="154" spans="1:6" s="91" customFormat="1" ht="15" customHeight="1">
      <c r="A154" s="123" t="s">
        <v>265</v>
      </c>
      <c r="B154" s="133">
        <v>200</v>
      </c>
      <c r="C154" s="87" t="s">
        <v>432</v>
      </c>
      <c r="D154" s="88">
        <v>2000</v>
      </c>
      <c r="E154" s="88">
        <v>0</v>
      </c>
      <c r="F154" s="88">
        <f t="shared" si="19"/>
        <v>2000</v>
      </c>
    </row>
    <row r="155" spans="1:6" s="91" customFormat="1" ht="47.25" customHeight="1">
      <c r="A155" s="95" t="s">
        <v>433</v>
      </c>
      <c r="B155" s="68">
        <v>200</v>
      </c>
      <c r="C155" s="90" t="s">
        <v>434</v>
      </c>
      <c r="D155" s="79">
        <v>3000</v>
      </c>
      <c r="E155" s="79">
        <f>E156</f>
        <v>0</v>
      </c>
      <c r="F155" s="79">
        <f t="shared" si="19"/>
        <v>3000</v>
      </c>
    </row>
    <row r="156" spans="1:6" s="91" customFormat="1" ht="39" customHeight="1">
      <c r="A156" s="100" t="s">
        <v>278</v>
      </c>
      <c r="B156" s="68">
        <v>200</v>
      </c>
      <c r="C156" s="90" t="s">
        <v>435</v>
      </c>
      <c r="D156" s="79">
        <v>3000</v>
      </c>
      <c r="E156" s="79">
        <f>E157</f>
        <v>0</v>
      </c>
      <c r="F156" s="79">
        <f t="shared" si="19"/>
        <v>3000</v>
      </c>
    </row>
    <row r="157" spans="1:6" s="91" customFormat="1" ht="18.75" customHeight="1">
      <c r="A157" s="95" t="s">
        <v>259</v>
      </c>
      <c r="B157" s="68">
        <v>200</v>
      </c>
      <c r="C157" s="90" t="s">
        <v>436</v>
      </c>
      <c r="D157" s="79">
        <v>3000</v>
      </c>
      <c r="E157" s="79">
        <f>E158</f>
        <v>0</v>
      </c>
      <c r="F157" s="79">
        <f t="shared" si="19"/>
        <v>3000</v>
      </c>
    </row>
    <row r="158" spans="1:6" s="91" customFormat="1" ht="15" customHeight="1">
      <c r="A158" s="123" t="s">
        <v>265</v>
      </c>
      <c r="B158" s="133">
        <v>200</v>
      </c>
      <c r="C158" s="87" t="s">
        <v>437</v>
      </c>
      <c r="D158" s="88">
        <v>3000</v>
      </c>
      <c r="E158" s="88">
        <v>0</v>
      </c>
      <c r="F158" s="88">
        <f t="shared" si="19"/>
        <v>3000</v>
      </c>
    </row>
    <row r="159" spans="1:6" s="91" customFormat="1" ht="18.75" customHeight="1">
      <c r="A159" s="111" t="s">
        <v>276</v>
      </c>
      <c r="B159" s="68">
        <v>200</v>
      </c>
      <c r="C159" s="90" t="s">
        <v>243</v>
      </c>
      <c r="D159" s="79">
        <f>D160</f>
        <v>3868300</v>
      </c>
      <c r="E159" s="79">
        <f>E160</f>
        <v>2895720.5700000003</v>
      </c>
      <c r="F159" s="79">
        <f t="shared" si="19"/>
        <v>972579.4299999997</v>
      </c>
    </row>
    <row r="160" spans="1:6" s="91" customFormat="1" ht="14.25" customHeight="1">
      <c r="A160" s="100" t="s">
        <v>313</v>
      </c>
      <c r="B160" s="68">
        <v>200</v>
      </c>
      <c r="C160" s="90" t="s">
        <v>244</v>
      </c>
      <c r="D160" s="79">
        <f>D161+D164</f>
        <v>3868300</v>
      </c>
      <c r="E160" s="79">
        <f>E161+E164</f>
        <v>2895720.5700000003</v>
      </c>
      <c r="F160" s="79">
        <f t="shared" si="19"/>
        <v>972579.4299999997</v>
      </c>
    </row>
    <row r="161" spans="1:6" s="91" customFormat="1" ht="14.25" customHeight="1">
      <c r="A161" s="100" t="s">
        <v>308</v>
      </c>
      <c r="B161" s="68">
        <v>200</v>
      </c>
      <c r="C161" s="90" t="s">
        <v>382</v>
      </c>
      <c r="D161" s="79">
        <v>24600</v>
      </c>
      <c r="E161" s="79">
        <f>E162</f>
        <v>0</v>
      </c>
      <c r="F161" s="79">
        <f>D161+E161</f>
        <v>24600</v>
      </c>
    </row>
    <row r="162" spans="1:6" s="91" customFormat="1" ht="33" customHeight="1">
      <c r="A162" s="100" t="s">
        <v>383</v>
      </c>
      <c r="B162" s="68">
        <v>200</v>
      </c>
      <c r="C162" s="90" t="s">
        <v>384</v>
      </c>
      <c r="D162" s="79">
        <v>24600</v>
      </c>
      <c r="E162" s="79">
        <f>E163</f>
        <v>0</v>
      </c>
      <c r="F162" s="79">
        <v>24600</v>
      </c>
    </row>
    <row r="163" spans="1:6" s="91" customFormat="1" ht="24" customHeight="1">
      <c r="A163" s="156" t="s">
        <v>385</v>
      </c>
      <c r="B163" s="133">
        <v>200</v>
      </c>
      <c r="C163" s="87" t="s">
        <v>446</v>
      </c>
      <c r="D163" s="88">
        <v>24600</v>
      </c>
      <c r="E163" s="88">
        <v>0</v>
      </c>
      <c r="F163" s="88">
        <f aca="true" t="shared" si="20" ref="F163:F169">D163-E163</f>
        <v>24600</v>
      </c>
    </row>
    <row r="164" spans="1:6" s="91" customFormat="1" ht="24.75" customHeight="1">
      <c r="A164" s="100" t="s">
        <v>277</v>
      </c>
      <c r="B164" s="68">
        <v>200</v>
      </c>
      <c r="C164" s="90" t="s">
        <v>287</v>
      </c>
      <c r="D164" s="79">
        <f>D165+D171</f>
        <v>3843700</v>
      </c>
      <c r="E164" s="79">
        <f>E165+E171</f>
        <v>2895720.5700000003</v>
      </c>
      <c r="F164" s="79">
        <f>D164-E164</f>
        <v>947979.4299999997</v>
      </c>
    </row>
    <row r="165" spans="1:6" s="91" customFormat="1" ht="50.25" customHeight="1">
      <c r="A165" s="100" t="s">
        <v>353</v>
      </c>
      <c r="B165" s="68">
        <v>200</v>
      </c>
      <c r="C165" s="90" t="s">
        <v>288</v>
      </c>
      <c r="D165" s="79">
        <f>D166+D172</f>
        <v>3843700</v>
      </c>
      <c r="E165" s="79">
        <f>E166+E172</f>
        <v>2895720.5700000003</v>
      </c>
      <c r="F165" s="79">
        <f t="shared" si="20"/>
        <v>947979.4299999997</v>
      </c>
    </row>
    <row r="166" spans="1:6" s="91" customFormat="1" ht="42.75" customHeight="1">
      <c r="A166" s="100" t="s">
        <v>314</v>
      </c>
      <c r="B166" s="68">
        <v>200</v>
      </c>
      <c r="C166" s="90" t="s">
        <v>245</v>
      </c>
      <c r="D166" s="79">
        <f aca="true" t="shared" si="21" ref="D166:E168">D167</f>
        <v>3259100</v>
      </c>
      <c r="E166" s="79">
        <f t="shared" si="21"/>
        <v>2394371.56</v>
      </c>
      <c r="F166" s="79">
        <f t="shared" si="20"/>
        <v>864728.44</v>
      </c>
    </row>
    <row r="167" spans="1:6" s="91" customFormat="1" ht="85.5" customHeight="1">
      <c r="A167" s="99" t="s">
        <v>294</v>
      </c>
      <c r="B167" s="68">
        <v>200</v>
      </c>
      <c r="C167" s="90" t="s">
        <v>246</v>
      </c>
      <c r="D167" s="79">
        <f t="shared" si="21"/>
        <v>3259100</v>
      </c>
      <c r="E167" s="79">
        <f t="shared" si="21"/>
        <v>2394371.56</v>
      </c>
      <c r="F167" s="79">
        <f t="shared" si="20"/>
        <v>864728.44</v>
      </c>
    </row>
    <row r="168" spans="1:6" s="91" customFormat="1" ht="27.75" customHeight="1">
      <c r="A168" s="95" t="s">
        <v>266</v>
      </c>
      <c r="B168" s="68">
        <v>200</v>
      </c>
      <c r="C168" s="90" t="s">
        <v>247</v>
      </c>
      <c r="D168" s="79">
        <f t="shared" si="21"/>
        <v>3259100</v>
      </c>
      <c r="E168" s="79">
        <f t="shared" si="21"/>
        <v>2394371.56</v>
      </c>
      <c r="F168" s="79">
        <f t="shared" si="20"/>
        <v>864728.44</v>
      </c>
    </row>
    <row r="169" spans="1:6" s="91" customFormat="1" ht="35.25" customHeight="1">
      <c r="A169" s="123" t="s">
        <v>267</v>
      </c>
      <c r="B169" s="133">
        <v>200</v>
      </c>
      <c r="C169" s="87" t="s">
        <v>248</v>
      </c>
      <c r="D169" s="88">
        <v>3259100</v>
      </c>
      <c r="E169" s="88">
        <v>2394371.56</v>
      </c>
      <c r="F169" s="88">
        <f t="shared" si="20"/>
        <v>864728.44</v>
      </c>
    </row>
    <row r="170" spans="1:6" s="91" customFormat="1" ht="13.5" customHeight="1" hidden="1">
      <c r="A170" s="96"/>
      <c r="B170" s="68">
        <v>200</v>
      </c>
      <c r="C170" s="90" t="s">
        <v>287</v>
      </c>
      <c r="D170" s="79"/>
      <c r="E170" s="79"/>
      <c r="F170" s="79"/>
    </row>
    <row r="171" spans="1:6" s="91" customFormat="1" ht="13.5" customHeight="1" hidden="1">
      <c r="A171" s="96"/>
      <c r="B171" s="68">
        <v>200</v>
      </c>
      <c r="C171" s="90" t="s">
        <v>288</v>
      </c>
      <c r="D171" s="79"/>
      <c r="E171" s="79"/>
      <c r="F171" s="79"/>
    </row>
    <row r="172" spans="1:6" s="91" customFormat="1" ht="36" customHeight="1">
      <c r="A172" s="100" t="s">
        <v>315</v>
      </c>
      <c r="B172" s="68">
        <v>200</v>
      </c>
      <c r="C172" s="90" t="s">
        <v>249</v>
      </c>
      <c r="D172" s="79">
        <f aca="true" t="shared" si="22" ref="D172:E174">D173</f>
        <v>584600</v>
      </c>
      <c r="E172" s="79">
        <f t="shared" si="22"/>
        <v>501349.01</v>
      </c>
      <c r="F172" s="79">
        <f aca="true" t="shared" si="23" ref="F172:F179">D172-E172</f>
        <v>83250.98999999999</v>
      </c>
    </row>
    <row r="173" spans="1:6" s="91" customFormat="1" ht="88.5" customHeight="1">
      <c r="A173" s="99" t="s">
        <v>294</v>
      </c>
      <c r="B173" s="68">
        <v>200</v>
      </c>
      <c r="C173" s="90" t="s">
        <v>250</v>
      </c>
      <c r="D173" s="79">
        <f t="shared" si="22"/>
        <v>584600</v>
      </c>
      <c r="E173" s="79">
        <f t="shared" si="22"/>
        <v>501349.01</v>
      </c>
      <c r="F173" s="79">
        <f t="shared" si="23"/>
        <v>83250.98999999999</v>
      </c>
    </row>
    <row r="174" spans="1:6" s="91" customFormat="1" ht="27" customHeight="1">
      <c r="A174" s="95" t="s">
        <v>266</v>
      </c>
      <c r="B174" s="68">
        <v>200</v>
      </c>
      <c r="C174" s="90" t="s">
        <v>251</v>
      </c>
      <c r="D174" s="79">
        <f t="shared" si="22"/>
        <v>584600</v>
      </c>
      <c r="E174" s="79">
        <f t="shared" si="22"/>
        <v>501349.01</v>
      </c>
      <c r="F174" s="79">
        <f t="shared" si="23"/>
        <v>83250.98999999999</v>
      </c>
    </row>
    <row r="175" spans="1:6" s="91" customFormat="1" ht="37.5" customHeight="1">
      <c r="A175" s="123" t="s">
        <v>267</v>
      </c>
      <c r="B175" s="133">
        <v>200</v>
      </c>
      <c r="C175" s="87" t="s">
        <v>252</v>
      </c>
      <c r="D175" s="88">
        <v>584600</v>
      </c>
      <c r="E175" s="88">
        <v>501349.01</v>
      </c>
      <c r="F175" s="88">
        <f t="shared" si="23"/>
        <v>83250.98999999999</v>
      </c>
    </row>
    <row r="176" spans="1:6" s="91" customFormat="1" ht="26.25" customHeight="1">
      <c r="A176" s="95" t="s">
        <v>438</v>
      </c>
      <c r="B176" s="68">
        <v>200</v>
      </c>
      <c r="C176" s="90" t="s">
        <v>439</v>
      </c>
      <c r="D176" s="79">
        <f aca="true" t="shared" si="24" ref="D176:E178">D177</f>
        <v>5000</v>
      </c>
      <c r="E176" s="79">
        <f t="shared" si="24"/>
        <v>0</v>
      </c>
      <c r="F176" s="79">
        <f t="shared" si="23"/>
        <v>5000</v>
      </c>
    </row>
    <row r="177" spans="1:6" s="91" customFormat="1" ht="33.75" customHeight="1">
      <c r="A177" s="95" t="s">
        <v>440</v>
      </c>
      <c r="B177" s="68">
        <v>200</v>
      </c>
      <c r="C177" s="90" t="s">
        <v>441</v>
      </c>
      <c r="D177" s="79">
        <f t="shared" si="24"/>
        <v>5000</v>
      </c>
      <c r="E177" s="79">
        <f t="shared" si="24"/>
        <v>0</v>
      </c>
      <c r="F177" s="79">
        <f t="shared" si="23"/>
        <v>5000</v>
      </c>
    </row>
    <row r="178" spans="1:6" s="91" customFormat="1" ht="29.25" customHeight="1">
      <c r="A178" s="95" t="s">
        <v>442</v>
      </c>
      <c r="B178" s="68">
        <v>200</v>
      </c>
      <c r="C178" s="90" t="s">
        <v>445</v>
      </c>
      <c r="D178" s="79">
        <f t="shared" si="24"/>
        <v>5000</v>
      </c>
      <c r="E178" s="79">
        <f t="shared" si="24"/>
        <v>0</v>
      </c>
      <c r="F178" s="79">
        <f t="shared" si="23"/>
        <v>5000</v>
      </c>
    </row>
    <row r="179" spans="1:6" s="91" customFormat="1" ht="18" customHeight="1">
      <c r="A179" s="123" t="s">
        <v>443</v>
      </c>
      <c r="B179" s="133">
        <v>200</v>
      </c>
      <c r="C179" s="87" t="s">
        <v>444</v>
      </c>
      <c r="D179" s="88">
        <v>5000</v>
      </c>
      <c r="E179" s="88">
        <v>0</v>
      </c>
      <c r="F179" s="88">
        <f t="shared" si="23"/>
        <v>5000</v>
      </c>
    </row>
    <row r="180" spans="1:6" s="91" customFormat="1" ht="27" customHeight="1">
      <c r="A180" s="146" t="s">
        <v>354</v>
      </c>
      <c r="B180" s="68">
        <v>200</v>
      </c>
      <c r="C180" s="90" t="s">
        <v>355</v>
      </c>
      <c r="D180" s="79">
        <f>D181</f>
        <v>5000</v>
      </c>
      <c r="E180" s="79">
        <f>E181</f>
        <v>0</v>
      </c>
      <c r="F180" s="79">
        <f aca="true" t="shared" si="25" ref="F180:F185">F181</f>
        <v>5000</v>
      </c>
    </row>
    <row r="181" spans="1:6" s="91" customFormat="1" ht="16.5" customHeight="1">
      <c r="A181" s="95" t="s">
        <v>356</v>
      </c>
      <c r="B181" s="68">
        <v>200</v>
      </c>
      <c r="C181" s="90" t="s">
        <v>357</v>
      </c>
      <c r="D181" s="79">
        <f>D182</f>
        <v>5000</v>
      </c>
      <c r="E181" s="79">
        <f>E182</f>
        <v>0</v>
      </c>
      <c r="F181" s="79">
        <f t="shared" si="25"/>
        <v>5000</v>
      </c>
    </row>
    <row r="182" spans="1:6" s="91" customFormat="1" ht="27" customHeight="1">
      <c r="A182" s="95" t="s">
        <v>277</v>
      </c>
      <c r="B182" s="68">
        <v>200</v>
      </c>
      <c r="C182" s="90" t="s">
        <v>359</v>
      </c>
      <c r="D182" s="79">
        <v>5000</v>
      </c>
      <c r="E182" s="79">
        <f>E183</f>
        <v>0</v>
      </c>
      <c r="F182" s="79">
        <f t="shared" si="25"/>
        <v>5000</v>
      </c>
    </row>
    <row r="183" spans="1:6" s="91" customFormat="1" ht="45.75" customHeight="1">
      <c r="A183" s="95" t="s">
        <v>358</v>
      </c>
      <c r="B183" s="68">
        <v>200</v>
      </c>
      <c r="C183" s="90" t="s">
        <v>360</v>
      </c>
      <c r="D183" s="79">
        <v>5000</v>
      </c>
      <c r="E183" s="79">
        <f>E184</f>
        <v>0</v>
      </c>
      <c r="F183" s="79">
        <f t="shared" si="25"/>
        <v>5000</v>
      </c>
    </row>
    <row r="184" spans="1:6" s="91" customFormat="1" ht="39" customHeight="1">
      <c r="A184" s="95" t="s">
        <v>323</v>
      </c>
      <c r="B184" s="68">
        <v>200</v>
      </c>
      <c r="C184" s="90" t="s">
        <v>361</v>
      </c>
      <c r="D184" s="79">
        <v>5000</v>
      </c>
      <c r="E184" s="79">
        <f>E185</f>
        <v>0</v>
      </c>
      <c r="F184" s="79">
        <f t="shared" si="25"/>
        <v>5000</v>
      </c>
    </row>
    <row r="185" spans="1:6" s="91" customFormat="1" ht="39" customHeight="1">
      <c r="A185" s="95" t="s">
        <v>278</v>
      </c>
      <c r="B185" s="68">
        <v>200</v>
      </c>
      <c r="C185" s="90" t="s">
        <v>361</v>
      </c>
      <c r="D185" s="79">
        <v>5000</v>
      </c>
      <c r="E185" s="79">
        <f>E186</f>
        <v>0</v>
      </c>
      <c r="F185" s="79">
        <f t="shared" si="25"/>
        <v>5000</v>
      </c>
    </row>
    <row r="186" spans="1:6" s="91" customFormat="1" ht="15" customHeight="1">
      <c r="A186" s="123" t="s">
        <v>268</v>
      </c>
      <c r="B186" s="133">
        <v>200</v>
      </c>
      <c r="C186" s="87" t="s">
        <v>362</v>
      </c>
      <c r="D186" s="88">
        <v>5000</v>
      </c>
      <c r="E186" s="88">
        <v>0</v>
      </c>
      <c r="F186" s="88">
        <f>D186-E186</f>
        <v>5000</v>
      </c>
    </row>
    <row r="187" spans="1:6" s="91" customFormat="1" ht="15" customHeight="1" hidden="1">
      <c r="A187" s="96"/>
      <c r="B187" s="89"/>
      <c r="C187" s="97" t="s">
        <v>287</v>
      </c>
      <c r="D187" s="98" t="e">
        <f>#REF!</f>
        <v>#REF!</v>
      </c>
      <c r="E187" s="98"/>
      <c r="F187" s="98" t="e">
        <f>#REF!</f>
        <v>#REF!</v>
      </c>
    </row>
    <row r="188" spans="1:6" ht="19.5" customHeight="1" thickBot="1">
      <c r="A188" s="109"/>
      <c r="B188" s="22"/>
      <c r="C188" s="7"/>
      <c r="D188" s="121"/>
      <c r="E188" s="121"/>
      <c r="F188" s="121"/>
    </row>
    <row r="189" spans="1:6" ht="23.25" thickBot="1">
      <c r="A189" s="110" t="s">
        <v>19</v>
      </c>
      <c r="B189" s="23">
        <v>450</v>
      </c>
      <c r="C189" s="24" t="s">
        <v>18</v>
      </c>
      <c r="D189" s="83">
        <f>'доходы '!D16-расходы!D7</f>
        <v>-21600</v>
      </c>
      <c r="E189" s="84">
        <f>'доходы '!E16-расходы!E7</f>
        <v>1712094.6999999993</v>
      </c>
      <c r="F189" s="122" t="s">
        <v>35</v>
      </c>
    </row>
    <row r="192" ht="43.5" customHeight="1"/>
  </sheetData>
  <printOptions/>
  <pageMargins left="0.7874015748031497" right="0.26" top="0.34" bottom="0.5905511811023623" header="0.3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7" sqref="A7"/>
    </sheetView>
  </sheetViews>
  <sheetFormatPr defaultColWidth="9.00390625" defaultRowHeight="12.75"/>
  <cols>
    <col min="1" max="1" width="27.625" style="0" customWidth="1"/>
    <col min="3" max="3" width="25.125" style="0" customWidth="1"/>
    <col min="4" max="4" width="12.25390625" style="0" customWidth="1"/>
    <col min="5" max="5" width="12.00390625" style="0" customWidth="1"/>
    <col min="6" max="6" width="13.875" style="0" customWidth="1"/>
  </cols>
  <sheetData>
    <row r="1" spans="1:6" ht="12.75">
      <c r="A1" s="48"/>
      <c r="B1" s="49"/>
      <c r="C1" s="7"/>
      <c r="D1" s="11"/>
      <c r="E1" s="11" t="s">
        <v>32</v>
      </c>
      <c r="F1" s="7"/>
    </row>
    <row r="2" spans="1:6" ht="12.75">
      <c r="A2" s="50"/>
      <c r="B2" s="51"/>
      <c r="C2" s="52"/>
      <c r="D2" s="12"/>
      <c r="E2" s="12"/>
      <c r="F2" s="12"/>
    </row>
    <row r="3" spans="1:6" ht="12.75">
      <c r="A3" s="59" t="s">
        <v>47</v>
      </c>
      <c r="B3" s="9"/>
      <c r="C3" s="9"/>
      <c r="D3" s="1"/>
      <c r="E3" s="1"/>
      <c r="F3" s="11"/>
    </row>
    <row r="4" spans="1:6" ht="12.75">
      <c r="A4" s="60"/>
      <c r="B4" s="70"/>
      <c r="C4" s="61"/>
      <c r="D4" s="62"/>
      <c r="E4" s="62"/>
      <c r="F4" s="63"/>
    </row>
    <row r="5" spans="1:6" ht="12.75">
      <c r="A5" s="35"/>
      <c r="B5" s="16" t="s">
        <v>9</v>
      </c>
      <c r="C5" s="2" t="s">
        <v>43</v>
      </c>
      <c r="D5" s="3" t="s">
        <v>38</v>
      </c>
      <c r="E5" s="54"/>
      <c r="F5" s="54" t="s">
        <v>21</v>
      </c>
    </row>
    <row r="6" spans="1:6" ht="12.75">
      <c r="A6" s="16" t="s">
        <v>6</v>
      </c>
      <c r="B6" s="16" t="s">
        <v>10</v>
      </c>
      <c r="C6" s="2" t="s">
        <v>8</v>
      </c>
      <c r="D6" s="3" t="s">
        <v>37</v>
      </c>
      <c r="E6" s="3" t="s">
        <v>27</v>
      </c>
      <c r="F6" s="3" t="s">
        <v>4</v>
      </c>
    </row>
    <row r="7" spans="1:6" ht="12.75">
      <c r="A7" s="35"/>
      <c r="B7" s="16" t="s">
        <v>11</v>
      </c>
      <c r="C7" s="36" t="s">
        <v>40</v>
      </c>
      <c r="D7" s="3" t="s">
        <v>4</v>
      </c>
      <c r="E7" s="2"/>
      <c r="F7" s="2"/>
    </row>
    <row r="8" spans="1:6" ht="12.75">
      <c r="A8" s="16"/>
      <c r="B8" s="16"/>
      <c r="C8" s="2" t="s">
        <v>41</v>
      </c>
      <c r="D8" s="3"/>
      <c r="E8" s="3"/>
      <c r="F8" s="3"/>
    </row>
    <row r="9" spans="1:6" ht="12.75">
      <c r="A9" s="16"/>
      <c r="B9" s="16"/>
      <c r="C9" s="36" t="s">
        <v>42</v>
      </c>
      <c r="D9" s="3"/>
      <c r="E9" s="3"/>
      <c r="F9" s="3"/>
    </row>
    <row r="10" spans="1:6" ht="13.5" thickBot="1">
      <c r="A10" s="71">
        <v>1</v>
      </c>
      <c r="B10" s="72">
        <v>2</v>
      </c>
      <c r="C10" s="72">
        <v>3</v>
      </c>
      <c r="D10" s="74" t="s">
        <v>2</v>
      </c>
      <c r="E10" s="74" t="s">
        <v>30</v>
      </c>
      <c r="F10" s="143" t="s">
        <v>31</v>
      </c>
    </row>
    <row r="11" spans="1:6" ht="22.5">
      <c r="A11" s="43" t="s">
        <v>107</v>
      </c>
      <c r="B11" s="73" t="s">
        <v>13</v>
      </c>
      <c r="C11" s="73" t="s">
        <v>108</v>
      </c>
      <c r="D11" s="66">
        <f>D12</f>
        <v>21600</v>
      </c>
      <c r="E11" s="66">
        <f>E12</f>
        <v>-1712094.6999999993</v>
      </c>
      <c r="F11" s="46">
        <f>D11-E11</f>
        <v>1733694.6999999993</v>
      </c>
    </row>
    <row r="12" spans="1:6" ht="12.75">
      <c r="A12" s="43" t="s">
        <v>17</v>
      </c>
      <c r="B12" s="73" t="s">
        <v>14</v>
      </c>
      <c r="C12" s="73" t="s">
        <v>328</v>
      </c>
      <c r="D12" s="69">
        <f>D13</f>
        <v>21600</v>
      </c>
      <c r="E12" s="69">
        <f>E13</f>
        <v>-1712094.6999999993</v>
      </c>
      <c r="F12" s="46">
        <f>D12-E12</f>
        <v>1733694.6999999993</v>
      </c>
    </row>
    <row r="13" spans="1:6" ht="33.75">
      <c r="A13" s="43" t="s">
        <v>109</v>
      </c>
      <c r="B13" s="73" t="s">
        <v>14</v>
      </c>
      <c r="C13" s="45" t="s">
        <v>110</v>
      </c>
      <c r="D13" s="69">
        <f>D17+D21</f>
        <v>21600</v>
      </c>
      <c r="E13" s="69">
        <f>E17+E21</f>
        <v>-1712094.6999999993</v>
      </c>
      <c r="F13" s="46">
        <f>D13-E13</f>
        <v>1733694.6999999993</v>
      </c>
    </row>
    <row r="14" spans="1:6" ht="22.5">
      <c r="A14" s="43" t="s">
        <v>111</v>
      </c>
      <c r="B14" s="73" t="s">
        <v>15</v>
      </c>
      <c r="C14" s="45" t="s">
        <v>112</v>
      </c>
      <c r="D14" s="69">
        <f aca="true" t="shared" si="0" ref="D14:E16">D15</f>
        <v>-10762800</v>
      </c>
      <c r="E14" s="69">
        <f t="shared" si="0"/>
        <v>-10316397.01</v>
      </c>
      <c r="F14" s="46" t="s">
        <v>35</v>
      </c>
    </row>
    <row r="15" spans="1:6" ht="22.5">
      <c r="A15" s="43" t="s">
        <v>113</v>
      </c>
      <c r="B15" s="73" t="s">
        <v>15</v>
      </c>
      <c r="C15" s="45" t="s">
        <v>114</v>
      </c>
      <c r="D15" s="69">
        <f t="shared" si="0"/>
        <v>-10762800</v>
      </c>
      <c r="E15" s="69">
        <f t="shared" si="0"/>
        <v>-10316397.01</v>
      </c>
      <c r="F15" s="46" t="s">
        <v>35</v>
      </c>
    </row>
    <row r="16" spans="1:6" ht="22.5">
      <c r="A16" s="43" t="s">
        <v>115</v>
      </c>
      <c r="B16" s="73" t="s">
        <v>15</v>
      </c>
      <c r="C16" s="45" t="s">
        <v>116</v>
      </c>
      <c r="D16" s="69">
        <f t="shared" si="0"/>
        <v>-10762800</v>
      </c>
      <c r="E16" s="69">
        <f t="shared" si="0"/>
        <v>-10316397.01</v>
      </c>
      <c r="F16" s="46" t="s">
        <v>35</v>
      </c>
    </row>
    <row r="17" spans="1:6" ht="33.75">
      <c r="A17" s="43" t="s">
        <v>117</v>
      </c>
      <c r="B17" s="73" t="s">
        <v>15</v>
      </c>
      <c r="C17" s="45" t="s">
        <v>118</v>
      </c>
      <c r="D17" s="69">
        <f>-'доходы '!D16</f>
        <v>-10762800</v>
      </c>
      <c r="E17" s="69">
        <f>-'доходы '!E16</f>
        <v>-10316397.01</v>
      </c>
      <c r="F17" s="46" t="s">
        <v>35</v>
      </c>
    </row>
    <row r="18" spans="1:6" ht="22.5">
      <c r="A18" s="43" t="s">
        <v>119</v>
      </c>
      <c r="B18" s="73" t="s">
        <v>16</v>
      </c>
      <c r="C18" s="45" t="s">
        <v>120</v>
      </c>
      <c r="D18" s="69">
        <f aca="true" t="shared" si="1" ref="D18:E20">D19</f>
        <v>10784400</v>
      </c>
      <c r="E18" s="69">
        <f t="shared" si="1"/>
        <v>8604302.31</v>
      </c>
      <c r="F18" s="46" t="s">
        <v>35</v>
      </c>
    </row>
    <row r="19" spans="1:6" ht="22.5">
      <c r="A19" s="43" t="s">
        <v>121</v>
      </c>
      <c r="B19" s="73" t="s">
        <v>16</v>
      </c>
      <c r="C19" s="45" t="s">
        <v>122</v>
      </c>
      <c r="D19" s="69">
        <f t="shared" si="1"/>
        <v>10784400</v>
      </c>
      <c r="E19" s="69">
        <f t="shared" si="1"/>
        <v>8604302.31</v>
      </c>
      <c r="F19" s="46" t="s">
        <v>35</v>
      </c>
    </row>
    <row r="20" spans="1:6" ht="22.5">
      <c r="A20" s="43" t="s">
        <v>123</v>
      </c>
      <c r="B20" s="73" t="s">
        <v>16</v>
      </c>
      <c r="C20" s="45" t="s">
        <v>124</v>
      </c>
      <c r="D20" s="69">
        <f t="shared" si="1"/>
        <v>10784400</v>
      </c>
      <c r="E20" s="69">
        <f t="shared" si="1"/>
        <v>8604302.31</v>
      </c>
      <c r="F20" s="46" t="s">
        <v>35</v>
      </c>
    </row>
    <row r="21" spans="1:6" ht="33.75">
      <c r="A21" s="43" t="s">
        <v>125</v>
      </c>
      <c r="B21" s="73" t="s">
        <v>16</v>
      </c>
      <c r="C21" s="45" t="s">
        <v>126</v>
      </c>
      <c r="D21" s="69">
        <f>расходы!D7</f>
        <v>10784400</v>
      </c>
      <c r="E21" s="69">
        <f>расходы!E7</f>
        <v>8604302.31</v>
      </c>
      <c r="F21" s="46" t="s">
        <v>35</v>
      </c>
    </row>
    <row r="22" spans="1:6" ht="12.75">
      <c r="A22" s="22"/>
      <c r="B22" s="53"/>
      <c r="C22" s="7"/>
      <c r="D22" s="7"/>
      <c r="E22" s="7"/>
      <c r="F22" s="7"/>
    </row>
    <row r="23" spans="1:6" ht="12.75">
      <c r="A23" s="50" t="s">
        <v>363</v>
      </c>
      <c r="B23" s="53"/>
      <c r="C23" s="7"/>
      <c r="D23" s="7"/>
      <c r="E23" s="7"/>
      <c r="F23" s="7"/>
    </row>
    <row r="24" spans="1:6" ht="12.75">
      <c r="A24" s="9" t="s">
        <v>26</v>
      </c>
      <c r="B24" s="53"/>
      <c r="C24" s="7"/>
      <c r="D24" s="7"/>
      <c r="E24" s="7"/>
      <c r="F24" s="7"/>
    </row>
    <row r="25" spans="1:6" ht="12.75">
      <c r="A25" s="50" t="s">
        <v>364</v>
      </c>
      <c r="B25" s="53"/>
      <c r="C25" s="7"/>
      <c r="D25" s="7"/>
      <c r="E25" s="7"/>
      <c r="F25" s="7"/>
    </row>
    <row r="26" spans="1:6" ht="12.75">
      <c r="A26" s="9" t="s">
        <v>28</v>
      </c>
      <c r="B26" s="53"/>
      <c r="C26" s="7"/>
      <c r="D26" s="7"/>
      <c r="E26" s="7"/>
      <c r="F26" s="7"/>
    </row>
    <row r="27" spans="1:6" ht="12.75">
      <c r="A27" s="9" t="s">
        <v>365</v>
      </c>
      <c r="B27" s="53"/>
      <c r="C27" s="7"/>
      <c r="D27" s="7"/>
      <c r="E27" s="7"/>
      <c r="F27" s="7"/>
    </row>
    <row r="28" spans="1:6" ht="12.75">
      <c r="A28" s="9" t="s">
        <v>12</v>
      </c>
      <c r="B28" s="53"/>
      <c r="C28" s="7"/>
      <c r="D28" s="7"/>
      <c r="E28" s="7"/>
      <c r="F28" s="7"/>
    </row>
    <row r="29" spans="1:6" ht="12.75">
      <c r="A29" s="9"/>
      <c r="B29" s="53"/>
      <c r="C29" s="7"/>
      <c r="D29" s="7"/>
      <c r="E29" s="7"/>
      <c r="F29" s="7"/>
    </row>
    <row r="30" spans="1:6" ht="12.75">
      <c r="A30" s="9" t="s">
        <v>485</v>
      </c>
      <c r="B30" s="53"/>
      <c r="C30" s="7"/>
      <c r="D30" s="7"/>
      <c r="E30" s="7"/>
      <c r="F30" s="7"/>
    </row>
    <row r="31" spans="1:6" ht="12.75">
      <c r="A31" s="22"/>
      <c r="B31" s="53"/>
      <c r="C31" s="7"/>
      <c r="D31" s="7"/>
      <c r="E31" s="7"/>
      <c r="F31" s="7"/>
    </row>
    <row r="32" spans="1:6" ht="12.75">
      <c r="A32" s="22"/>
      <c r="B32" s="53"/>
      <c r="C32" s="7"/>
      <c r="D32" s="7"/>
      <c r="E32" s="7"/>
      <c r="F32" s="7"/>
    </row>
    <row r="33" spans="1:6" ht="12.75">
      <c r="A33" s="22"/>
      <c r="B33" s="53"/>
      <c r="C33" s="7"/>
      <c r="D33" s="7"/>
      <c r="E33" s="7"/>
      <c r="F33" s="7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fo</cp:lastModifiedBy>
  <cp:lastPrinted>2013-10-01T11:21:29Z</cp:lastPrinted>
  <dcterms:created xsi:type="dcterms:W3CDTF">1999-06-18T11:49:53Z</dcterms:created>
  <dcterms:modified xsi:type="dcterms:W3CDTF">2013-10-30T10:47:24Z</dcterms:modified>
  <cp:category/>
  <cp:version/>
  <cp:contentType/>
  <cp:contentStatus/>
</cp:coreProperties>
</file>