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2"/>
  </bookViews>
  <sheets>
    <sheet name="доходы 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<sst xmlns="http://schemas.openxmlformats.org/spreadsheetml/2006/main" count="544" uniqueCount="434">
  <si>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</si>
  <si>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Подпрограмма «Благоустройство населенных пунктов Калининского сельского поселения»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</si>
  <si>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</si>
  <si>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</si>
  <si>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Муниципальная программа Калининского сельского поселения «Развитие культуры»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</si>
  <si>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культуры» (Субсидии бюджетным учреждениям)</t>
  </si>
  <si>
    <t>Выплата государственной пенсии за выслугу лет лицам, замещавшим муниципальные должности и должности муниципальной службы в рамках непрграммных расходов муниципальных органов Калининского сельского поселения (Пособия, компенсации и иные социальные выплаты гражданам, кроме публичных нормативных обязательств)</t>
  </si>
  <si>
    <t>Муниципальная программа Калининского сельского поселения «Развитие физической культуры и спорта»</t>
  </si>
  <si>
    <t>Подпрограмма «Развитие физической культуры и массового спорта Калининского сельского поселения»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</si>
  <si>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</si>
  <si>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>Подпрограмма «Противодействие коррупции в Калининском сельском поселении»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</si>
  <si>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</si>
  <si>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Организация и размещение тематических материалов .направленных на информирование населения о безопасном поведении в экстремальных ситуациях в рамках подпрограммы"Профилактика экстремизма и терроризма в Калининском сельском поселении" муниципальной программы Калининского сельского поселения"Обеспечение общественного порядка и противодействие преступности"</t>
  </si>
  <si>
    <t>951 0113 02 200 216200000</t>
  </si>
  <si>
    <t>951 0113 02 200 216200240</t>
  </si>
  <si>
    <t>951 0113 02 200 216200244</t>
  </si>
  <si>
    <t>Мероприятия по беспечению пожарной безопасностью в рамках подпрограммы"пожарная безопасность " муниципальной программы Калининского сельского поселения"Защита населения и территории от чрезвычайных ситуаций.обеспечение пожарной безопасности и безопасности людей на водных объектах"</t>
  </si>
  <si>
    <t>951 0309 0310021670 000</t>
  </si>
  <si>
    <t>951 0309 0310021670 240</t>
  </si>
  <si>
    <t>951 0309 0310021670 244</t>
  </si>
  <si>
    <t>Мероприятия по обеспечению безопасности на воде в рамках подпрограммы"Обеспечение безопасности на воде" муниципальной программы Калининского сельского поселения"Защита населения и территории от чрезвычайных ситуаций.обеспечение пожарной безопасности и безопасности на водных объектах"</t>
  </si>
  <si>
    <t>951 0309 0330021710000</t>
  </si>
  <si>
    <t>951 0309 0330021710 240</t>
  </si>
  <si>
    <t>951 0309 0330021710244</t>
  </si>
  <si>
    <t>951 0409 0710005020 244</t>
  </si>
  <si>
    <t>951 0409 07100050200 000</t>
  </si>
  <si>
    <t>951 0409 07100050200 240</t>
  </si>
  <si>
    <t>951 0502 0120023020 244</t>
  </si>
  <si>
    <t>951 0502 0120023020 240</t>
  </si>
  <si>
    <t>951 0502 0120023020 000</t>
  </si>
  <si>
    <t>Мероприятия по повышению качества водоснабжения населения в рамках подпрограммы создания условий для обеспечения качественными коммунальными услугами населения Калининского сельского поселения муниципальной программы"Обеспечение качественными жилищно-коммунальными услугами населения"</t>
  </si>
  <si>
    <t>Коммунальное хозяйство</t>
  </si>
  <si>
    <t>951 0502 0000000000 000</t>
  </si>
  <si>
    <t>951 0502 0100000000 000</t>
  </si>
  <si>
    <t>951 0502 0810022620 240</t>
  </si>
  <si>
    <t>951 0502 0810022620 244</t>
  </si>
  <si>
    <t>951 0502 0810022620 000</t>
  </si>
  <si>
    <t>Мероприятия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"Энергосбережение и повышение энергетической эффективности" муниципальной программы Калининского сельского поселения"Энергоэффективности и развитие энергетики"</t>
  </si>
  <si>
    <t>951 0503 0130023040 244</t>
  </si>
  <si>
    <t>ОХРАНА ОКРУЖАЮЩЕЙ СРЕДЫ</t>
  </si>
  <si>
    <t>951 0605 0520073380 244</t>
  </si>
  <si>
    <t>Реализация направления расходов в рамках подпрограммы формирования комплексной системы управления отходами и вторичными материальными ресурсами муниципальной программы Калиниского сельского поселения"Охрана окружающей среды и рационального природопользования"</t>
  </si>
  <si>
    <t>951 0605 0520073380 000</t>
  </si>
  <si>
    <t>951 0605 0520073380 240</t>
  </si>
  <si>
    <t>951 0605 0000000000 000</t>
  </si>
  <si>
    <t>ОБРАЗОВАНИЕ</t>
  </si>
  <si>
    <t xml:space="preserve">Профессиональная подготовка, переподготовка и повышение квалификации </t>
  </si>
  <si>
    <t>951 0705 000000000 000</t>
  </si>
  <si>
    <t>951 0700 000000000 000</t>
  </si>
  <si>
    <t>951 0705 9990022950 244</t>
  </si>
  <si>
    <t>951 0705 9990022950 240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</si>
  <si>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</si>
  <si>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951 0104 0000000000 000</t>
  </si>
  <si>
    <t>951 0104 8910000110 129</t>
  </si>
  <si>
    <t>951 0104 8910000190 000</t>
  </si>
  <si>
    <t>951 0104 8910000190 200</t>
  </si>
  <si>
    <t>951 0104 8910000190 240</t>
  </si>
  <si>
    <t>951 0104 8910000190 244</t>
  </si>
  <si>
    <t>951 0104 8910099990 000</t>
  </si>
  <si>
    <t>951 0104 8910099990 850</t>
  </si>
  <si>
    <t>951 0104 9900000000 000</t>
  </si>
  <si>
    <t>951 0104 9990000000 000</t>
  </si>
  <si>
    <t>951 0104 9990072390 000</t>
  </si>
  <si>
    <t>951 0104 9990072390 240</t>
  </si>
  <si>
    <t>951 0104 9990072390 244</t>
  </si>
  <si>
    <t>951 0107 9900000000 000</t>
  </si>
  <si>
    <t>951 0107 9990000000 000</t>
  </si>
  <si>
    <t>951 0107 9990090350 000</t>
  </si>
  <si>
    <t>951 0107 9990090350 880</t>
  </si>
  <si>
    <t>Специальные расходы</t>
  </si>
  <si>
    <t>951 0113 0000000000 000</t>
  </si>
  <si>
    <t>951 0113 0200000000 000</t>
  </si>
  <si>
    <t>951 0113 0210000000 000</t>
  </si>
  <si>
    <t>951 0113 0210021540 000</t>
  </si>
  <si>
    <t>951 0113 0210021540 240</t>
  </si>
  <si>
    <t>951 0113 0210021540 244</t>
  </si>
  <si>
    <t>951 0113 0230000000 000</t>
  </si>
  <si>
    <t>951 0113 0230021610 000</t>
  </si>
  <si>
    <t>951 0113 0230021610 240</t>
  </si>
  <si>
    <t>951 0113 0230021610 244</t>
  </si>
  <si>
    <t>951 0113 9900000000 000</t>
  </si>
  <si>
    <t>951 0113 9990000000 000</t>
  </si>
  <si>
    <t>951 0113 9990021020 000</t>
  </si>
  <si>
    <t>951 0113 9990021020 200</t>
  </si>
  <si>
    <t>951 0113 9990021020 240</t>
  </si>
  <si>
    <t>951 0113 9990021020 244</t>
  </si>
  <si>
    <t>951 0113 9990022960 000</t>
  </si>
  <si>
    <t>951 0113 9990022960 200</t>
  </si>
  <si>
    <t>951 0113 9990022960 240</t>
  </si>
  <si>
    <t>951 0113 9990022960 244</t>
  </si>
  <si>
    <t>Уплата прочих налогов, сборов</t>
  </si>
  <si>
    <t>951 0200 0000000000 000</t>
  </si>
  <si>
    <t>951 0203 0000000000 000</t>
  </si>
  <si>
    <t>951 0203 9900000000 000</t>
  </si>
  <si>
    <t>951 0203 9990000000 000</t>
  </si>
  <si>
    <t>951 0203 9990051180 000</t>
  </si>
  <si>
    <t>951 0203 9990051180 120</t>
  </si>
  <si>
    <t>951 0203 9990051180 121</t>
  </si>
  <si>
    <t>951 0309 0000000000 000</t>
  </si>
  <si>
    <t>951 0300 0000000000 000</t>
  </si>
  <si>
    <t>951 0309 0300000000 000</t>
  </si>
  <si>
    <t>951 0309 0320000000 000</t>
  </si>
  <si>
    <t>951 0309 0320021680 000</t>
  </si>
  <si>
    <t>951 0309 0320021680 240</t>
  </si>
  <si>
    <t>951 0309 0320021680 244</t>
  </si>
  <si>
    <t>951 0400 0000000000 000</t>
  </si>
  <si>
    <t>951 0409 0000000000 000</t>
  </si>
  <si>
    <t>951 0409 0700000000 000</t>
  </si>
  <si>
    <t>951 0409 0710000000 000</t>
  </si>
  <si>
    <t>951 0409 07100S3510 000</t>
  </si>
  <si>
    <t>951 0409 07100S3510 240</t>
  </si>
  <si>
    <t>951 0409 07100S3510 244</t>
  </si>
  <si>
    <t>951 0500 0000000000 000</t>
  </si>
  <si>
    <t>951 0503 0000000000 000</t>
  </si>
  <si>
    <t>951 0503 0100000000 000</t>
  </si>
  <si>
    <t>951 0503 0130000000 000</t>
  </si>
  <si>
    <t>951 0503 0130023030 000</t>
  </si>
  <si>
    <t>951 0503 0130023030 240</t>
  </si>
  <si>
    <t>951 0503 0130023030 244</t>
  </si>
  <si>
    <t>951 0503 0120023040 000</t>
  </si>
  <si>
    <t>951 0503 0120023040 240</t>
  </si>
  <si>
    <t>951 0800 0000000000 000</t>
  </si>
  <si>
    <t>951 0801 0000000000 000</t>
  </si>
  <si>
    <t>951 0801 0410000000 000</t>
  </si>
  <si>
    <t>951 0801 0400000000 000</t>
  </si>
  <si>
    <t>951 0801 0410000590 000</t>
  </si>
  <si>
    <t>951 0801 0410000590 600</t>
  </si>
  <si>
    <t>951 0801 0410000590 610</t>
  </si>
  <si>
    <t>951 0801 0410000590 611</t>
  </si>
  <si>
    <t>951 1000 0000000000 000</t>
  </si>
  <si>
    <t>951 1001 0000000000 000</t>
  </si>
  <si>
    <t>951 1001 9900000000 000</t>
  </si>
  <si>
    <t>951 1001 9990000000 000</t>
  </si>
  <si>
    <t>951 1001 9990010050 000</t>
  </si>
  <si>
    <t>951 1001 9990010050 321</t>
  </si>
  <si>
    <t>Пособия, компенсации и иные социальные выплаты гражданам, кроме публичных нормативных обязательств</t>
  </si>
  <si>
    <t>951 1001 9990010050 320</t>
  </si>
  <si>
    <t>Социальные выплаты гражданам, кроме публичных нормативных социальных выплат</t>
  </si>
  <si>
    <t>951 1100 0000000000 000</t>
  </si>
  <si>
    <t>951 1101 0000000000 000</t>
  </si>
  <si>
    <t>951 1101 0600000000 000</t>
  </si>
  <si>
    <t>951 1101 0610000000 000</t>
  </si>
  <si>
    <t>951 1101 0610021950 000</t>
  </si>
  <si>
    <t>951 1101 0610021950 240</t>
  </si>
  <si>
    <t>951 1101 0610021950 244</t>
  </si>
  <si>
    <t>951 0107 0000000000 000</t>
  </si>
  <si>
    <t>Обеспечение проведения выборов и референдумов</t>
  </si>
  <si>
    <t>Пенсионное обеспечение</t>
  </si>
  <si>
    <t>СОЦИАЛЬНОЕ ОБЕСПЕЧЕНИЕ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</si>
  <si>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</si>
  <si>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Уплата налогов, сборов и иных платежей</t>
  </si>
  <si>
    <t>Расходы на выплаты персоналу государственных (муниципальных) органов</t>
  </si>
  <si>
    <r>
      <t xml:space="preserve">финансового органа           </t>
    </r>
    <r>
      <rPr>
        <b/>
        <sz val="8"/>
        <rFont val="Times New Roman"/>
        <family val="1"/>
      </rPr>
      <t>АДМИНИСТРАЦИЯ САРКЕЛОВСКОГО СЕЛЬСКОГО ПОСЕЛЕНИЯ</t>
    </r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</si>
  <si>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</si>
  <si>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</si>
  <si>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</si>
  <si>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«Комплексные меры противодействия злоупотреблению наркотиками и их незаконному обороту»</t>
  </si>
  <si>
    <t>Подпрограмма «Защита населения от чрезвычайных ситуаций»</t>
  </si>
  <si>
    <t>Подпрограмма «Развитие транспортной инфраструктуры»</t>
  </si>
  <si>
    <t>Муниципальная программа "Обеспечение качественными жилищно-коммунальными услугами населения"</t>
  </si>
  <si>
    <t xml:space="preserve">        по ОКТМО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</si>
  <si>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</si>
  <si>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</si>
  <si>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</si>
  <si>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</si>
  <si>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Утвержденные бюджетные назначения</t>
  </si>
  <si>
    <t>Неисполненние назначения</t>
  </si>
  <si>
    <t>182  1  06  06030  00  0000  110</t>
  </si>
  <si>
    <t>182  1  06  06040  00  0000  110</t>
  </si>
  <si>
    <t>182  1  06  06043  10  0000  110</t>
  </si>
  <si>
    <t>Уменьшение прочих остатков денежных средств  бюджетов сельских поселений</t>
  </si>
  <si>
    <t>Увеличение прочих остатков денежных средств  бюджетов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</si>
  <si>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</si>
  <si>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</si>
  <si>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</si>
  <si>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</si>
  <si>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поселений.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</si>
  <si>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</si>
  <si>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</si>
  <si>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</si>
  <si>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</si>
  <si>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Подпрограмма «Развитие культуры»</t>
  </si>
  <si>
    <t>ФИЗИЧЕСКАЯ КУЛЬТУРА И СПОРТ</t>
  </si>
  <si>
    <t>Физическая культура</t>
  </si>
  <si>
    <t>383</t>
  </si>
  <si>
    <t xml:space="preserve">Единица измерения:  руб </t>
  </si>
  <si>
    <t>4</t>
  </si>
  <si>
    <t>назначения</t>
  </si>
  <si>
    <t>КОДЫ</t>
  </si>
  <si>
    <t xml:space="preserve"> Наименование показателя</t>
  </si>
  <si>
    <t xml:space="preserve">Код расхода 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</si>
  <si>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</si>
  <si>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</si>
  <si>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</si>
  <si>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</si>
  <si>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</si>
  <si>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500</t>
  </si>
  <si>
    <t>700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</si>
  <si>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</si>
  <si>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</si>
  <si>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</si>
  <si>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</si>
  <si>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</si>
  <si>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</si>
  <si>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</si>
  <si>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по ОКПО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</si>
  <si>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</si>
  <si>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</si>
  <si>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</si>
  <si>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</si>
  <si>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</si>
  <si>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</si>
  <si>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</si>
  <si>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               Форма 0503117  с.3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</si>
  <si>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</si>
  <si>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</si>
  <si>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</si>
  <si>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</si>
  <si>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</si>
  <si>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</si>
  <si>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</si>
  <si>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</si>
  <si>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</si>
  <si>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</si>
  <si>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</si>
  <si>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</si>
  <si>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</si>
  <si>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</si>
  <si>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 xml:space="preserve">                                  3. Источники финансирования дефицита бюджета</t>
  </si>
  <si>
    <t xml:space="preserve">                                      Форма по ОКУД</t>
  </si>
  <si>
    <t xml:space="preserve">      ОТЧЕТ ОБ ИСПОЛНЕНИИ БЮДЖЕТА</t>
  </si>
  <si>
    <t>,</t>
  </si>
  <si>
    <t>79230720</t>
  </si>
  <si>
    <t>951</t>
  </si>
  <si>
    <t xml:space="preserve">Наименование публично-правового образования   </t>
  </si>
  <si>
    <t>Налог на доходы физических лиц</t>
  </si>
  <si>
    <t>Налог на имущество физических лиц</t>
  </si>
  <si>
    <t>Земельный налог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</si>
  <si>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</si>
  <si>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</si>
  <si>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</si>
  <si>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межбюджетные трансферты, передаваемые бюджетам</t>
  </si>
  <si>
    <t>Субвенции местным бюджетам на выполнение передаваемых полномочий субъектов Российской Федерации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</si>
  <si>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</si>
  <si>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</si>
  <si>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</si>
  <si>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</si>
  <si>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</si>
  <si>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</si>
  <si>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</si>
  <si>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</si>
  <si>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</si>
  <si>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</si>
  <si>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</si>
  <si>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</si>
  <si>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</si>
  <si>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</si>
  <si>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</si>
  <si>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</si>
  <si>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Источники финансирования дефицитов бюджетов - всего</t>
  </si>
  <si>
    <t>000 90  00  00  00  00  0000  000</t>
  </si>
  <si>
    <t>Изменение остатков средств на счетах по учету  средств бюджетов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</si>
  <si>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</si>
  <si>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</si>
  <si>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</si>
  <si>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</si>
  <si>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</si>
  <si>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</si>
  <si>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</si>
  <si>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000 01  05  02  01  10  0000  510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</si>
  <si>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</si>
  <si>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</si>
  <si>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</si>
  <si>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</si>
  <si>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</si>
  <si>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</si>
  <si>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000 01  05  02  01  10  0000  610</t>
  </si>
  <si>
    <t>182  1  01  02000  01  0000  110</t>
  </si>
  <si>
    <t>182  1  01  02010  01  0000  110</t>
  </si>
  <si>
    <t>182  1  06  01000  00  0000  110</t>
  </si>
  <si>
    <t>182  1  06  01030  10  0000  110</t>
  </si>
  <si>
    <t>182  1  06  06000  00  0000  110</t>
  </si>
  <si>
    <t>951  1  08  04000  01  0000  110</t>
  </si>
  <si>
    <t>951  1  08  04020  01  0000  110</t>
  </si>
  <si>
    <t>815  1  11  05000  00  0000  120</t>
  </si>
  <si>
    <t>951  2  02  00000  00  0000  000</t>
  </si>
  <si>
    <t>951  2  02  01000  00  0000  151</t>
  </si>
  <si>
    <t>951  2  02  01001  00  0000  151</t>
  </si>
  <si>
    <t xml:space="preserve"> 2  00  00000  00  0000  000</t>
  </si>
  <si>
    <t>951  2  02  01001  10  0000  151</t>
  </si>
  <si>
    <t>951  2  02  03000  00  0000  151</t>
  </si>
  <si>
    <t>951  2  02  03015  00  0000  151</t>
  </si>
  <si>
    <t>951  2  02  03015  10  0000  151</t>
  </si>
  <si>
    <t>951  2  02  03024  00  0000  151</t>
  </si>
  <si>
    <t>951  2  02  03024  10  0000  151</t>
  </si>
  <si>
    <t>951  2  02  04000  00  0000  151</t>
  </si>
  <si>
    <t>951  2  02  04999  00  0000  151</t>
  </si>
  <si>
    <t>951  2  02  04999  10  0000  151</t>
  </si>
  <si>
    <t>Итого внутренних оборотов</t>
  </si>
  <si>
    <t>000 8 70 00000 00 0000 000</t>
  </si>
  <si>
    <t>Доходы бюджета - всего</t>
  </si>
  <si>
    <t>Расходы бюджета - ИТОГО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</si>
  <si>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</si>
  <si>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</si>
  <si>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</si>
  <si>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</si>
  <si>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</si>
  <si>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</si>
  <si>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</si>
  <si>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Прочая закупка товаров, работ и услуг для государственных (муниципальных) нужд</t>
  </si>
  <si>
    <t>Иные выплаты персоналу, за исключением фонда оплаты труда</t>
  </si>
  <si>
    <t>Уплата прочих  налогов, сборов и иных платежей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</si>
  <si>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</si>
  <si>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</si>
  <si>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</si>
  <si>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</si>
  <si>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</si>
  <si>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</si>
  <si>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Благоустройство</t>
  </si>
  <si>
    <t xml:space="preserve">Культура   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</si>
  <si>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</si>
  <si>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 ) нужд</t>
  </si>
  <si>
    <t>000 01  00  00  00  00  0000  000</t>
  </si>
  <si>
    <t>Закупка товаров, работ, услуг для государственных (муниципальных) нужд</t>
  </si>
  <si>
    <t>Иные закупки товаров, работ, услуг для государственных (муниципальных) нужд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</si>
  <si>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</si>
  <si>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</t>
  </si>
  <si>
    <t>ШТРАФЫ, САНКЦИИ, ВОЗМЕЩЕНИЕ УЩЕРБА</t>
  </si>
  <si>
    <t>1  16  00000  00  0000  000</t>
  </si>
  <si>
    <t>Муниципальная программа "Обеспечение качественными жилищно-коммунальными услугами населения</t>
  </si>
  <si>
    <t>Код строки</t>
  </si>
  <si>
    <t>Фонд оплаты труда государственных (муниципальных) органов и взносы по обязательному социальному страхованию</t>
  </si>
  <si>
    <t>Непрограммные расходы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</si>
  <si>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</si>
  <si>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</si>
  <si>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000  9600  0000000000  000</t>
  </si>
  <si>
    <t>951 0000 0000000000 000</t>
  </si>
  <si>
    <t>951  0100  0000000000  000</t>
  </si>
  <si>
    <t>951  0102  0000000000  000</t>
  </si>
  <si>
    <t>951 0102 8800000000 000</t>
  </si>
  <si>
    <t>951 0102 8810000000 000</t>
  </si>
  <si>
    <t>951 0102 8810000110 000</t>
  </si>
  <si>
    <t>951 0104 8900000000 000</t>
  </si>
  <si>
    <t>951 0104 8910000000 000</t>
  </si>
  <si>
    <t>951 0104 8910000110 000</t>
  </si>
  <si>
    <t>951 0104 8910000110 120</t>
  </si>
  <si>
    <t>951 0104 8910000110 121</t>
  </si>
  <si>
    <t>951 0104 8910000110 122</t>
  </si>
  <si>
    <t>951 0203 9990051180 129</t>
  </si>
  <si>
    <t xml:space="preserve">951 0102 8810000110 120 </t>
  </si>
  <si>
    <t>951 0102 8810000110 121</t>
  </si>
  <si>
    <t>951 0102 8810000110 122</t>
  </si>
  <si>
    <t>951 0102 8810000110 129</t>
  </si>
  <si>
    <t>951 0409 0710073510 000</t>
  </si>
  <si>
    <t>951 0409 0710073510 240</t>
  </si>
  <si>
    <t>951 0409 0710073510 244</t>
  </si>
  <si>
    <t>БЮДЖЕТ КАЛИНИНСКОГО  СЕЛЬСКОГО ПОСЕЛЕНИЯ ЦИМЛЯНСКОГО РАЙОНА</t>
  </si>
  <si>
    <t>НАЛОГИ НА СОВОКУПНЫЙ ДОХОД</t>
  </si>
  <si>
    <t>Единый сельскохозяйственный налог</t>
  </si>
  <si>
    <t>182  1  06  01030  10  2100  110</t>
  </si>
  <si>
    <t>182 105 00000 00 0000 000</t>
  </si>
  <si>
    <t>182 105 03000 01 0000 110</t>
  </si>
  <si>
    <t>182 105 03010 01 0000 110</t>
  </si>
  <si>
    <t>182 105 03010 01 2100 110</t>
  </si>
  <si>
    <t>182  1  06  00000  00  0000  000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</si>
  <si>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</si>
  <si>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</si>
  <si>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</si>
  <si>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</si>
  <si>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</si>
  <si>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100 1 03 00000 00 0000 000</t>
  </si>
  <si>
    <t>182 1  01  00000  00  0000  000</t>
  </si>
  <si>
    <t>182  1  06  01030  10  4000  110</t>
  </si>
  <si>
    <t>182  1  06  06043  10  1000  110</t>
  </si>
  <si>
    <t>182  1  06  06043  10  2100  110</t>
  </si>
  <si>
    <t>182  1  06  06043  10  3000  110</t>
  </si>
  <si>
    <t>182  1  06  06043  10  4000  110</t>
  </si>
  <si>
    <t>951 1 11 05025 10 0000 120</t>
  </si>
  <si>
    <t>Доходы .получаемые  в виде арендной платы.а также средства от продажи права на заключение договоров аренды за земли.находящиеся в собственности поселений ( за исключением земельных участков муниупальных и автономных учрежденний)</t>
  </si>
  <si>
    <t>951 1 11 05020 00 0000 120</t>
  </si>
  <si>
    <t>Администрация Калининского сельского поселения</t>
  </si>
  <si>
    <t>Обеспечение функционирования Калининского сельского поселения</t>
  </si>
  <si>
    <t>Глава Калининского сельского поселения</t>
  </si>
  <si>
    <t>Расходы на выплаты по оплате труда работников муниципальных органов Калининского сельского поселения по Главе Калининского сельского поселения в рамках обеспечения функционирования Главы Калининского сельского поселения (Расходы на выплаты персоналу государственных (муниципальных) органов)</t>
  </si>
  <si>
    <t>Обеспечение деятельности Администрации Калининского сельского поселения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</si>
  <si>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</si>
  <si>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</si>
  <si>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</si>
  <si>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>Непрограммные расходы муниципальных органов Калининского сельского поселения</t>
  </si>
  <si>
    <t>Расходы на осуществление полномочий по определение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поселения  (Иные закупки товаров, работ и услуг для обеспечения государственных (муниципальных) нужд)</t>
  </si>
  <si>
    <t>Расходы на проведение выборов в представительный орган муниципального образования "Саркеловское сельское поселение" в рамках непрограммных расходов муниципальных органов Калининского сельского поселения (Специальные расходы)</t>
  </si>
  <si>
    <t>Муниципальная программа Калининского сельского поселения «Обеспечение общественного порядка и противодействие преступности»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</si>
  <si>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(муниципальный) нужд)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</si>
  <si>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</si>
  <si>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>Оценка муниципального  имущества, признание прав и регулирование отношений по муниципальной  собственности Калининского сельского поселения в рамках непрограммных расходов муниципальных  органов Калининского сельского поселения</t>
  </si>
  <si>
    <t>Прочие расходы обеспечения деятельности Администрации Калининского сельского поселения в рамках непрограммных расходов муниципальных органов Калининского сельского поселения(Уплата налогов, сборов и иных платежей)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</si>
  <si>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</si>
  <si>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>Муниципальная программа Калининского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</si>
  <si>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</si>
  <si>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Муниципальная программа Калининского сельского поселения «Развитие транспортной системы»</t>
  </si>
  <si>
    <t>Софинансирование расходов  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Калининского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</si>
  <si>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Калининского сельского поселения «Развитие транспортной системы»  (Иные закупки товаров, работ и услуг для обеспечения государственных (муниципальных) нужд)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</si>
  <si>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Калининского сельского поселения «Развитие транспортной системы»  (Иные закупки товаров, работ и услуг для обеспечения государственных (муниципальных) нужд)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</si>
  <si>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</si>
  <si>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>Руководитель     __________________        Маркин н.и.</t>
  </si>
  <si>
    <t>Руководитель финансово-   __________________         Константинова Т.В.</t>
  </si>
  <si>
    <t>Главный бухгалтер ________________  Кротова О.Ю.</t>
  </si>
  <si>
    <t>815  1  11  00000  00  0000  000</t>
  </si>
  <si>
    <t>951  1  08  04000  00  0000  110</t>
  </si>
  <si>
    <t>182  1  01  02020  01  2100  110</t>
  </si>
  <si>
    <t>951 0409 0710022400 000</t>
  </si>
  <si>
    <t>951 0409 0710022400 244</t>
  </si>
  <si>
    <t>951 0409 0710022400 240</t>
  </si>
  <si>
    <t>951 0503 0120023010 244</t>
  </si>
  <si>
    <t>951 0503 0120023010 240</t>
  </si>
  <si>
    <t>951 0503 0120023010 000</t>
  </si>
  <si>
    <t>951 0503 0120000000 000</t>
  </si>
  <si>
    <t>951 0113 8910099990 850</t>
  </si>
  <si>
    <t>951 0113 8910099990 000</t>
  </si>
  <si>
    <t>182  1  06  06033  10  1000  110</t>
  </si>
  <si>
    <t>182  1  06  06033  10  2100  110</t>
  </si>
  <si>
    <t>182  1  01  02030  01  1000  110</t>
  </si>
  <si>
    <t>951 0104 8910099990 851</t>
  </si>
  <si>
    <t>951 0113 8910099990 853</t>
  </si>
  <si>
    <t>182  1  06  06033  10  4000  110</t>
  </si>
  <si>
    <t>182  1  06  01030  10  1000  110</t>
  </si>
  <si>
    <t xml:space="preserve">                                                на  1 июля 2016  г.</t>
  </si>
  <si>
    <t>01.07.2016г.</t>
  </si>
  <si>
    <t>182 105 03010 01 3000 110</t>
  </si>
  <si>
    <t>414017.50</t>
  </si>
  <si>
    <t>"1"   июля    2016  г.</t>
  </si>
  <si>
    <t>Расходы на софинансирование повышения заработной платы работникам муниципального учреждениякультуры Калииннского сельского поселения. Осуществляемые за счет межбюджетных трансфертов из бюджета Цимлянского района в рамках подпрограммы "Развитие культуры" и муниципальнойпрограммы Калининского сельского поселения "Развитие культуры и туризма"</t>
  </si>
  <si>
    <t>951 0801 0410073850 611</t>
  </si>
  <si>
    <t>951 0801 0410073850 000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</si>
</sst>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_ ;[Red]\-0.00\ "/>
    <numFmt numFmtId="178" formatCode="#,##0.00_ ;[Red]\-#,##0.00\ "/>
    <numFmt numFmtId="179" formatCode="#,##0.00_ ;\-#,##0.00\ 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b/>
      <sz val="8"/>
      <name val="Arial Cyr"/>
      <family val="0"/>
    </font>
    <font>
      <sz val="8"/>
      <color indexed="8"/>
      <name val="Arial Cyr"/>
      <family val="0"/>
    </font>
    <font>
      <b/>
      <sz val="8"/>
      <name val="Times New Roman"/>
      <family val="1"/>
    </font>
    <font>
      <i/>
      <sz val="10"/>
      <color indexed="8"/>
      <name val="Arial Cyr"/>
      <family val="0"/>
    </font>
    <font>
      <b/>
      <i/>
      <sz val="10"/>
      <color indexed="10"/>
      <name val="Arial Cyr"/>
      <family val="0"/>
    </font>
    <font>
      <i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/>
      <right style="medium"/>
      <top style="hair"/>
      <bottom/>
    </border>
    <border>
      <left style="medium"/>
      <right style="thin"/>
      <top style="thin"/>
      <bottom/>
    </border>
    <border>
      <left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7" borderId="1" applyNumberFormat="0" applyAlignment="0" applyProtection="0"/>
    <xf numFmtId="0" fontId="19" fillId="15" borderId="2" applyNumberFormat="0" applyAlignment="0" applyProtection="0"/>
    <xf numFmtId="0" fontId="20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6" borderId="7" applyNumberFormat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6" borderId="0" applyNumberFormat="0" applyBorder="0" applyAlignment="0" applyProtection="0"/>
  </cellStyleXfs>
  <cellXfs count="1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/>
    </xf>
    <xf numFmtId="43" fontId="2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distributed" wrapText="1"/>
    </xf>
    <xf numFmtId="1" fontId="2" fillId="0" borderId="10" xfId="0" applyNumberFormat="1" applyFont="1" applyFill="1" applyBorder="1" applyAlignment="1">
      <alignment horizontal="left" vertical="distributed" wrapText="1"/>
    </xf>
    <xf numFmtId="43" fontId="2" fillId="0" borderId="11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distributed" wrapText="1"/>
    </xf>
    <xf numFmtId="0" fontId="5" fillId="0" borderId="0" xfId="0" applyFont="1" applyFill="1" applyAlignment="1">
      <alignment horizontal="left" vertical="distributed" wrapText="1"/>
    </xf>
    <xf numFmtId="0" fontId="0" fillId="0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49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 vertical="distributed" wrapText="1"/>
    </xf>
    <xf numFmtId="0" fontId="12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43" fontId="2" fillId="0" borderId="10" xfId="0" applyNumberFormat="1" applyFont="1" applyFill="1" applyBorder="1" applyAlignment="1">
      <alignment horizontal="center" vertical="distributed" wrapText="1"/>
    </xf>
    <xf numFmtId="2" fontId="2" fillId="0" borderId="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distributed" wrapText="1"/>
    </xf>
    <xf numFmtId="0" fontId="5" fillId="0" borderId="12" xfId="0" applyFont="1" applyFill="1" applyBorder="1" applyAlignment="1">
      <alignment horizontal="left" vertical="distributed" wrapText="1"/>
    </xf>
    <xf numFmtId="0" fontId="5" fillId="0" borderId="10" xfId="0" applyFont="1" applyBorder="1" applyAlignment="1">
      <alignment horizontal="left" vertical="distributed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distributed" wrapText="1"/>
    </xf>
    <xf numFmtId="0" fontId="5" fillId="0" borderId="10" xfId="0" applyFont="1" applyFill="1" applyBorder="1" applyAlignment="1">
      <alignment horizontal="center" vertical="distributed" wrapText="1"/>
    </xf>
    <xf numFmtId="0" fontId="5" fillId="0" borderId="0" xfId="0" applyFont="1" applyFill="1" applyAlignment="1">
      <alignment horizontal="left" vertical="justify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/>
    </xf>
    <xf numFmtId="177" fontId="5" fillId="0" borderId="17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Continuous"/>
    </xf>
    <xf numFmtId="177" fontId="5" fillId="0" borderId="18" xfId="0" applyNumberFormat="1" applyFont="1" applyFill="1" applyBorder="1" applyAlignment="1">
      <alignment horizontal="centerContinuous"/>
    </xf>
    <xf numFmtId="177" fontId="5" fillId="0" borderId="19" xfId="0" applyNumberFormat="1" applyFont="1" applyFill="1" applyBorder="1" applyAlignment="1">
      <alignment horizontal="center"/>
    </xf>
    <xf numFmtId="177" fontId="5" fillId="0" borderId="20" xfId="0" applyNumberFormat="1" applyFont="1" applyFill="1" applyBorder="1" applyAlignment="1">
      <alignment horizontal="center"/>
    </xf>
    <xf numFmtId="177" fontId="5" fillId="0" borderId="19" xfId="0" applyNumberFormat="1" applyFont="1" applyFill="1" applyBorder="1" applyAlignment="1">
      <alignment horizontal="centerContinuous"/>
    </xf>
    <xf numFmtId="177" fontId="5" fillId="0" borderId="21" xfId="0" applyNumberFormat="1" applyFont="1" applyFill="1" applyBorder="1" applyAlignment="1">
      <alignment horizontal="centerContinuous"/>
    </xf>
    <xf numFmtId="0" fontId="13" fillId="0" borderId="0" xfId="0" applyFont="1" applyFill="1" applyBorder="1" applyAlignment="1">
      <alignment/>
    </xf>
    <xf numFmtId="177" fontId="5" fillId="0" borderId="0" xfId="0" applyNumberFormat="1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left" vertical="justify" wrapText="1"/>
    </xf>
    <xf numFmtId="0" fontId="5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177" fontId="5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left" vertical="justify" wrapText="1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177" fontId="5" fillId="0" borderId="0" xfId="0" applyNumberFormat="1" applyFont="1" applyFill="1" applyAlignment="1">
      <alignment horizontal="center"/>
    </xf>
    <xf numFmtId="177" fontId="5" fillId="0" borderId="22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justify" wrapText="1"/>
    </xf>
    <xf numFmtId="0" fontId="5" fillId="0" borderId="17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177" fontId="5" fillId="0" borderId="24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left" vertical="justify" wrapText="1"/>
    </xf>
    <xf numFmtId="1" fontId="5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3" fontId="5" fillId="0" borderId="11" xfId="0" applyNumberFormat="1" applyFont="1" applyFill="1" applyBorder="1" applyAlignment="1">
      <alignment horizontal="right"/>
    </xf>
    <xf numFmtId="177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left" vertical="justify" wrapText="1"/>
    </xf>
    <xf numFmtId="1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right"/>
    </xf>
    <xf numFmtId="43" fontId="5" fillId="0" borderId="10" xfId="0" applyNumberFormat="1" applyFont="1" applyFill="1" applyBorder="1" applyAlignment="1">
      <alignment horizontal="center"/>
    </xf>
    <xf numFmtId="43" fontId="5" fillId="18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 vertical="justify" wrapText="1"/>
    </xf>
    <xf numFmtId="43" fontId="5" fillId="18" borderId="10" xfId="0" applyNumberFormat="1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left"/>
    </xf>
    <xf numFmtId="4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justify" wrapText="1"/>
    </xf>
    <xf numFmtId="49" fontId="5" fillId="0" borderId="23" xfId="0" applyNumberFormat="1" applyFont="1" applyFill="1" applyBorder="1" applyAlignment="1">
      <alignment horizontal="center" wrapText="1"/>
    </xf>
    <xf numFmtId="49" fontId="5" fillId="0" borderId="25" xfId="0" applyNumberFormat="1" applyFont="1" applyFill="1" applyBorder="1" applyAlignment="1">
      <alignment horizontal="center"/>
    </xf>
    <xf numFmtId="43" fontId="5" fillId="0" borderId="26" xfId="0" applyNumberFormat="1" applyFont="1" applyFill="1" applyBorder="1" applyAlignment="1">
      <alignment horizontal="right"/>
    </xf>
    <xf numFmtId="177" fontId="5" fillId="0" borderId="27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left" wrapText="1"/>
    </xf>
    <xf numFmtId="177" fontId="5" fillId="0" borderId="26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left" vertical="justify" wrapText="1"/>
    </xf>
    <xf numFmtId="49" fontId="5" fillId="0" borderId="29" xfId="0" applyNumberFormat="1" applyFont="1" applyFill="1" applyBorder="1" applyAlignment="1">
      <alignment horizontal="left" wrapText="1"/>
    </xf>
    <xf numFmtId="4" fontId="5" fillId="0" borderId="26" xfId="0" applyNumberFormat="1" applyFont="1" applyFill="1" applyBorder="1" applyAlignment="1">
      <alignment horizontal="right"/>
    </xf>
    <xf numFmtId="4" fontId="5" fillId="0" borderId="25" xfId="0" applyNumberFormat="1" applyFont="1" applyFill="1" applyBorder="1" applyAlignment="1">
      <alignment horizontal="right"/>
    </xf>
    <xf numFmtId="177" fontId="5" fillId="0" borderId="26" xfId="0" applyNumberFormat="1" applyFont="1" applyFill="1" applyBorder="1" applyAlignment="1">
      <alignment horizontal="right"/>
    </xf>
    <xf numFmtId="0" fontId="5" fillId="0" borderId="30" xfId="0" applyFont="1" applyFill="1" applyBorder="1" applyAlignment="1">
      <alignment horizontal="left" vertical="justify" wrapText="1"/>
    </xf>
    <xf numFmtId="49" fontId="5" fillId="0" borderId="31" xfId="0" applyNumberFormat="1" applyFont="1" applyFill="1" applyBorder="1" applyAlignment="1">
      <alignment horizontal="left" wrapText="1"/>
    </xf>
    <xf numFmtId="49" fontId="5" fillId="0" borderId="15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right"/>
    </xf>
    <xf numFmtId="177" fontId="5" fillId="0" borderId="32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177" fontId="5" fillId="0" borderId="1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 vertical="center"/>
    </xf>
    <xf numFmtId="43" fontId="5" fillId="18" borderId="10" xfId="0" applyNumberFormat="1" applyFont="1" applyFill="1" applyBorder="1" applyAlignment="1">
      <alignment horizontal="left"/>
    </xf>
    <xf numFmtId="43" fontId="5" fillId="0" borderId="25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3" fillId="5" borderId="10" xfId="0" applyFont="1" applyFill="1" applyBorder="1" applyAlignment="1">
      <alignment horizontal="left" vertical="distributed" wrapText="1"/>
    </xf>
    <xf numFmtId="1" fontId="11" fillId="5" borderId="10" xfId="0" applyNumberFormat="1" applyFont="1" applyFill="1" applyBorder="1" applyAlignment="1">
      <alignment horizontal="left" vertical="distributed" wrapText="1"/>
    </xf>
    <xf numFmtId="49" fontId="11" fillId="5" borderId="10" xfId="0" applyNumberFormat="1" applyFont="1" applyFill="1" applyBorder="1" applyAlignment="1">
      <alignment horizontal="center" vertical="center" wrapText="1"/>
    </xf>
    <xf numFmtId="43" fontId="11" fillId="5" borderId="10" xfId="0" applyNumberFormat="1" applyFont="1" applyFill="1" applyBorder="1" applyAlignment="1">
      <alignment horizontal="center" vertical="distributed" wrapText="1"/>
    </xf>
    <xf numFmtId="178" fontId="11" fillId="5" borderId="10" xfId="0" applyNumberFormat="1" applyFont="1" applyFill="1" applyBorder="1" applyAlignment="1">
      <alignment horizontal="center" vertical="distributed" wrapText="1"/>
    </xf>
    <xf numFmtId="49" fontId="11" fillId="5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43" fontId="5" fillId="15" borderId="10" xfId="0" applyNumberFormat="1" applyFont="1" applyFill="1" applyBorder="1" applyAlignment="1">
      <alignment horizontal="right"/>
    </xf>
    <xf numFmtId="0" fontId="5" fillId="15" borderId="10" xfId="0" applyFont="1" applyFill="1" applyBorder="1" applyAlignment="1">
      <alignment horizontal="left" vertical="distributed" wrapText="1"/>
    </xf>
    <xf numFmtId="1" fontId="2" fillId="15" borderId="10" xfId="0" applyNumberFormat="1" applyFont="1" applyFill="1" applyBorder="1" applyAlignment="1">
      <alignment horizontal="left" vertical="distributed" wrapText="1"/>
    </xf>
    <xf numFmtId="49" fontId="2" fillId="15" borderId="10" xfId="0" applyNumberFormat="1" applyFont="1" applyFill="1" applyBorder="1" applyAlignment="1">
      <alignment horizontal="center" vertical="center" wrapText="1"/>
    </xf>
    <xf numFmtId="43" fontId="2" fillId="15" borderId="10" xfId="0" applyNumberFormat="1" applyFont="1" applyFill="1" applyBorder="1" applyAlignment="1">
      <alignment horizontal="center" vertical="distributed" wrapText="1"/>
    </xf>
    <xf numFmtId="178" fontId="2" fillId="15" borderId="10" xfId="0" applyNumberFormat="1" applyFont="1" applyFill="1" applyBorder="1" applyAlignment="1">
      <alignment horizontal="center" vertical="distributed" wrapText="1"/>
    </xf>
    <xf numFmtId="43" fontId="11" fillId="15" borderId="10" xfId="0" applyNumberFormat="1" applyFont="1" applyFill="1" applyBorder="1" applyAlignment="1">
      <alignment horizontal="center" vertical="distributed" wrapText="1"/>
    </xf>
    <xf numFmtId="178" fontId="11" fillId="15" borderId="10" xfId="0" applyNumberFormat="1" applyFont="1" applyFill="1" applyBorder="1" applyAlignment="1">
      <alignment horizontal="center" vertical="distributed" wrapText="1"/>
    </xf>
    <xf numFmtId="1" fontId="11" fillId="15" borderId="10" xfId="0" applyNumberFormat="1" applyFont="1" applyFill="1" applyBorder="1" applyAlignment="1">
      <alignment horizontal="left" vertical="distributed" wrapText="1"/>
    </xf>
    <xf numFmtId="0" fontId="2" fillId="0" borderId="10" xfId="0" applyNumberFormat="1" applyFont="1" applyFill="1" applyBorder="1" applyAlignment="1">
      <alignment horizontal="center" vertical="distributed" wrapText="1"/>
    </xf>
    <xf numFmtId="0" fontId="3" fillId="15" borderId="0" xfId="0" applyFont="1" applyFill="1" applyAlignment="1">
      <alignment/>
    </xf>
    <xf numFmtId="49" fontId="5" fillId="18" borderId="10" xfId="0" applyNumberFormat="1" applyFont="1" applyFill="1" applyBorder="1" applyAlignment="1">
      <alignment horizontal="right"/>
    </xf>
    <xf numFmtId="0" fontId="32" fillId="15" borderId="0" xfId="0" applyFont="1" applyFill="1" applyAlignment="1">
      <alignment/>
    </xf>
    <xf numFmtId="49" fontId="2" fillId="5" borderId="10" xfId="0" applyNumberFormat="1" applyFont="1" applyFill="1" applyBorder="1" applyAlignment="1">
      <alignment horizontal="center" vertical="center" wrapText="1"/>
    </xf>
    <xf numFmtId="43" fontId="2" fillId="5" borderId="10" xfId="0" applyNumberFormat="1" applyFont="1" applyFill="1" applyBorder="1" applyAlignment="1">
      <alignment horizontal="center" vertical="distributed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justify" wrapText="1"/>
    </xf>
    <xf numFmtId="0" fontId="13" fillId="0" borderId="0" xfId="0" applyFont="1" applyFill="1" applyAlignment="1">
      <alignment horizontal="center" vertical="justify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distributed" wrapText="1"/>
    </xf>
    <xf numFmtId="0" fontId="2" fillId="0" borderId="10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view="pageBreakPreview" zoomScaleSheetLayoutView="100" zoomScalePageLayoutView="0" workbookViewId="0" topLeftCell="A1">
      <selection activeCell="E47" sqref="E47"/>
    </sheetView>
  </sheetViews>
  <sheetFormatPr defaultColWidth="9.00390625" defaultRowHeight="12.75"/>
  <cols>
    <col min="1" max="1" width="29.25390625" style="61" customWidth="1"/>
    <col min="2" max="2" width="4.75390625" style="62" customWidth="1"/>
    <col min="3" max="3" width="25.75390625" style="62" customWidth="1"/>
    <col min="4" max="4" width="13.125" style="64" customWidth="1"/>
    <col min="5" max="5" width="13.25390625" style="64" customWidth="1"/>
    <col min="6" max="6" width="13.25390625" style="65" customWidth="1"/>
    <col min="7" max="16384" width="9.125" style="1" customWidth="1"/>
  </cols>
  <sheetData>
    <row r="1" ht="10.5" customHeight="1">
      <c r="D1" s="63"/>
    </row>
    <row r="2" spans="1:6" s="48" customFormat="1" ht="24.75" customHeight="1" thickBot="1">
      <c r="A2" s="161" t="s">
        <v>230</v>
      </c>
      <c r="B2" s="161"/>
      <c r="C2" s="161"/>
      <c r="D2" s="161"/>
      <c r="E2" s="66"/>
      <c r="F2" s="67" t="s">
        <v>188</v>
      </c>
    </row>
    <row r="3" spans="4:6" ht="13.5" customHeight="1">
      <c r="D3" s="68" t="s">
        <v>229</v>
      </c>
      <c r="E3" s="62"/>
      <c r="F3" s="69" t="s">
        <v>203</v>
      </c>
    </row>
    <row r="4" spans="1:6" ht="12.75" customHeight="1">
      <c r="A4" s="160" t="s">
        <v>426</v>
      </c>
      <c r="B4" s="160"/>
      <c r="C4" s="160"/>
      <c r="D4" s="160"/>
      <c r="E4" s="68" t="s">
        <v>206</v>
      </c>
      <c r="F4" s="70" t="s">
        <v>427</v>
      </c>
    </row>
    <row r="5" spans="1:6" ht="15.75" customHeight="1">
      <c r="A5" s="61" t="s">
        <v>227</v>
      </c>
      <c r="E5" s="64" t="s">
        <v>205</v>
      </c>
      <c r="F5" s="71" t="s">
        <v>232</v>
      </c>
    </row>
    <row r="6" spans="1:6" ht="12" customHeight="1">
      <c r="A6" s="61" t="s">
        <v>152</v>
      </c>
      <c r="E6" s="64" t="s">
        <v>220</v>
      </c>
      <c r="F6" s="70" t="s">
        <v>233</v>
      </c>
    </row>
    <row r="7" spans="1:6" ht="24.75" customHeight="1">
      <c r="A7" s="61" t="s">
        <v>234</v>
      </c>
      <c r="B7" s="159" t="s">
        <v>356</v>
      </c>
      <c r="C7" s="159"/>
      <c r="D7" s="159"/>
      <c r="E7" s="64" t="s">
        <v>160</v>
      </c>
      <c r="F7" s="70">
        <v>60657420</v>
      </c>
    </row>
    <row r="8" spans="1:6" ht="13.5" customHeight="1">
      <c r="A8" s="61" t="s">
        <v>214</v>
      </c>
      <c r="F8" s="72"/>
    </row>
    <row r="9" spans="1:6" ht="13.5" customHeight="1" thickBot="1">
      <c r="A9" s="61" t="s">
        <v>185</v>
      </c>
      <c r="F9" s="73" t="s">
        <v>184</v>
      </c>
    </row>
    <row r="10" spans="2:6" ht="13.5" customHeight="1">
      <c r="B10" s="74"/>
      <c r="C10" s="74" t="s">
        <v>215</v>
      </c>
      <c r="F10" s="75"/>
    </row>
    <row r="11" spans="1:6" ht="5.25" customHeight="1">
      <c r="A11" s="76"/>
      <c r="B11" s="77"/>
      <c r="C11" s="78"/>
      <c r="D11" s="79"/>
      <c r="E11" s="79" t="s">
        <v>231</v>
      </c>
      <c r="F11" s="80"/>
    </row>
    <row r="12" spans="1:6" ht="13.5" customHeight="1">
      <c r="A12" s="81"/>
      <c r="B12" s="82" t="s">
        <v>192</v>
      </c>
      <c r="C12" s="83" t="s">
        <v>226</v>
      </c>
      <c r="D12" s="84" t="s">
        <v>217</v>
      </c>
      <c r="E12" s="85"/>
      <c r="F12" s="86" t="s">
        <v>204</v>
      </c>
    </row>
    <row r="13" spans="1:6" ht="9.75" customHeight="1">
      <c r="A13" s="81" t="s">
        <v>189</v>
      </c>
      <c r="B13" s="82" t="s">
        <v>193</v>
      </c>
      <c r="C13" s="83" t="s">
        <v>222</v>
      </c>
      <c r="D13" s="84" t="s">
        <v>218</v>
      </c>
      <c r="E13" s="84" t="s">
        <v>208</v>
      </c>
      <c r="F13" s="87" t="s">
        <v>187</v>
      </c>
    </row>
    <row r="14" spans="1:6" ht="9.75" customHeight="1">
      <c r="A14" s="81"/>
      <c r="B14" s="82" t="s">
        <v>194</v>
      </c>
      <c r="C14" s="83" t="s">
        <v>223</v>
      </c>
      <c r="D14" s="84" t="s">
        <v>187</v>
      </c>
      <c r="E14" s="84"/>
      <c r="F14" s="87"/>
    </row>
    <row r="15" spans="1:6" ht="9.75" customHeight="1" thickBot="1">
      <c r="A15" s="88">
        <v>1</v>
      </c>
      <c r="B15" s="89">
        <v>2</v>
      </c>
      <c r="C15" s="89">
        <v>3</v>
      </c>
      <c r="D15" s="90" t="s">
        <v>186</v>
      </c>
      <c r="E15" s="90" t="s">
        <v>211</v>
      </c>
      <c r="F15" s="91" t="s">
        <v>212</v>
      </c>
    </row>
    <row r="16" spans="1:6" s="2" customFormat="1" ht="15.75" customHeight="1">
      <c r="A16" s="92" t="s">
        <v>243</v>
      </c>
      <c r="B16" s="93">
        <v>10</v>
      </c>
      <c r="C16" s="94" t="s">
        <v>244</v>
      </c>
      <c r="D16" s="95">
        <f>D17+D61</f>
        <v>9308000</v>
      </c>
      <c r="E16" s="95">
        <f>E17+E61</f>
        <v>4392014.28</v>
      </c>
      <c r="F16" s="96">
        <f>D16-E16</f>
        <v>4915985.72</v>
      </c>
    </row>
    <row r="17" spans="1:6" ht="24" customHeight="1">
      <c r="A17" s="97" t="s">
        <v>245</v>
      </c>
      <c r="B17" s="98">
        <v>10</v>
      </c>
      <c r="C17" s="99" t="s">
        <v>246</v>
      </c>
      <c r="D17" s="100">
        <f>D18+D23+D29+D34+D51+D54+D58</f>
        <v>4532900</v>
      </c>
      <c r="E17" s="100">
        <f>E18+E23+E29+E34+E51+E54+E58</f>
        <v>1103214.28</v>
      </c>
      <c r="F17" s="101">
        <f>F18+F34+F51+F54+F58+F23</f>
        <v>3752060.7199999997</v>
      </c>
    </row>
    <row r="18" spans="1:6" ht="15.75" customHeight="1">
      <c r="A18" s="97" t="s">
        <v>247</v>
      </c>
      <c r="B18" s="98">
        <v>10</v>
      </c>
      <c r="C18" s="99" t="s">
        <v>371</v>
      </c>
      <c r="D18" s="100">
        <f>D19</f>
        <v>1090000</v>
      </c>
      <c r="E18" s="100">
        <f>E19</f>
        <v>265812.08</v>
      </c>
      <c r="F18" s="96">
        <f aca="true" t="shared" si="0" ref="F18:F28">D18-E18</f>
        <v>824187.9199999999</v>
      </c>
    </row>
    <row r="19" spans="1:6" s="2" customFormat="1" ht="14.25" customHeight="1">
      <c r="A19" s="97" t="s">
        <v>235</v>
      </c>
      <c r="B19" s="98">
        <v>10</v>
      </c>
      <c r="C19" s="99" t="s">
        <v>277</v>
      </c>
      <c r="D19" s="100">
        <f>D20</f>
        <v>1090000</v>
      </c>
      <c r="E19" s="100">
        <f>E20+E21+E22</f>
        <v>265812.08</v>
      </c>
      <c r="F19" s="96">
        <f t="shared" si="0"/>
        <v>824187.9199999999</v>
      </c>
    </row>
    <row r="20" spans="1:6" ht="93.75" customHeight="1">
      <c r="A20" s="97" t="s">
        <v>248</v>
      </c>
      <c r="B20" s="98">
        <v>10</v>
      </c>
      <c r="C20" s="99" t="s">
        <v>278</v>
      </c>
      <c r="D20" s="100">
        <v>1090000</v>
      </c>
      <c r="E20" s="102">
        <v>263973.33</v>
      </c>
      <c r="F20" s="96">
        <f t="shared" si="0"/>
        <v>826026.6699999999</v>
      </c>
    </row>
    <row r="21" spans="1:6" ht="93.75" customHeight="1">
      <c r="A21" s="97" t="s">
        <v>248</v>
      </c>
      <c r="B21" s="98">
        <v>10</v>
      </c>
      <c r="C21" s="99" t="s">
        <v>409</v>
      </c>
      <c r="D21" s="100">
        <v>0</v>
      </c>
      <c r="E21" s="102">
        <v>237.15</v>
      </c>
      <c r="F21" s="96">
        <f t="shared" si="0"/>
        <v>-237.15</v>
      </c>
    </row>
    <row r="22" spans="1:6" ht="93.75" customHeight="1">
      <c r="A22" s="97" t="s">
        <v>248</v>
      </c>
      <c r="B22" s="98">
        <v>10</v>
      </c>
      <c r="C22" s="99" t="s">
        <v>421</v>
      </c>
      <c r="D22" s="100">
        <v>0</v>
      </c>
      <c r="E22" s="102">
        <v>1601.6</v>
      </c>
      <c r="F22" s="96">
        <f t="shared" si="0"/>
        <v>-1601.6</v>
      </c>
    </row>
    <row r="23" spans="1:6" ht="46.5" customHeight="1">
      <c r="A23" s="97" t="s">
        <v>333</v>
      </c>
      <c r="B23" s="98">
        <v>10</v>
      </c>
      <c r="C23" s="8" t="s">
        <v>370</v>
      </c>
      <c r="D23" s="101">
        <f>D24</f>
        <v>305400</v>
      </c>
      <c r="E23" s="101">
        <f>E24</f>
        <v>155606.1</v>
      </c>
      <c r="F23" s="96">
        <f t="shared" si="0"/>
        <v>149793.9</v>
      </c>
    </row>
    <row r="24" spans="1:6" ht="36.75" customHeight="1">
      <c r="A24" s="97" t="s">
        <v>334</v>
      </c>
      <c r="B24" s="98">
        <v>10</v>
      </c>
      <c r="C24" s="8" t="s">
        <v>365</v>
      </c>
      <c r="D24" s="101">
        <f>D25+D26+D27+D28</f>
        <v>305400</v>
      </c>
      <c r="E24" s="101">
        <f>E25+E26+E27+E28</f>
        <v>155606.1</v>
      </c>
      <c r="F24" s="96">
        <f t="shared" si="0"/>
        <v>149793.9</v>
      </c>
    </row>
    <row r="25" spans="1:6" ht="69.75" customHeight="1">
      <c r="A25" s="97" t="s">
        <v>149</v>
      </c>
      <c r="B25" s="98">
        <v>10</v>
      </c>
      <c r="C25" s="8" t="s">
        <v>366</v>
      </c>
      <c r="D25" s="101">
        <v>106500</v>
      </c>
      <c r="E25" s="102">
        <v>52924.04</v>
      </c>
      <c r="F25" s="96">
        <f t="shared" si="0"/>
        <v>53575.96</v>
      </c>
    </row>
    <row r="26" spans="1:6" ht="61.5" customHeight="1">
      <c r="A26" s="97" t="s">
        <v>153</v>
      </c>
      <c r="B26" s="98">
        <v>10</v>
      </c>
      <c r="C26" s="8" t="s">
        <v>367</v>
      </c>
      <c r="D26" s="101">
        <v>2100</v>
      </c>
      <c r="E26" s="102">
        <v>872.53</v>
      </c>
      <c r="F26" s="96">
        <f t="shared" si="0"/>
        <v>1227.47</v>
      </c>
    </row>
    <row r="27" spans="1:6" ht="89.25" customHeight="1">
      <c r="A27" s="97" t="s">
        <v>154</v>
      </c>
      <c r="B27" s="98">
        <v>10</v>
      </c>
      <c r="C27" s="8" t="s">
        <v>368</v>
      </c>
      <c r="D27" s="101">
        <v>196800</v>
      </c>
      <c r="E27" s="102">
        <v>110140.38</v>
      </c>
      <c r="F27" s="96">
        <f t="shared" si="0"/>
        <v>86659.62</v>
      </c>
    </row>
    <row r="28" spans="1:6" ht="88.5" customHeight="1">
      <c r="A28" s="97" t="s">
        <v>155</v>
      </c>
      <c r="B28" s="98">
        <v>10</v>
      </c>
      <c r="C28" s="8" t="s">
        <v>369</v>
      </c>
      <c r="D28" s="101"/>
      <c r="E28" s="102">
        <v>-8330.85</v>
      </c>
      <c r="F28" s="96">
        <f t="shared" si="0"/>
        <v>8330.85</v>
      </c>
    </row>
    <row r="29" spans="1:6" ht="18.75" customHeight="1">
      <c r="A29" s="97" t="s">
        <v>357</v>
      </c>
      <c r="B29" s="98">
        <v>10</v>
      </c>
      <c r="C29" s="8" t="s">
        <v>360</v>
      </c>
      <c r="D29" s="101">
        <v>104500</v>
      </c>
      <c r="E29" s="143">
        <f>E31+E32+E33</f>
        <v>426875</v>
      </c>
      <c r="F29" s="96">
        <v>322375</v>
      </c>
    </row>
    <row r="30" spans="1:6" ht="24.75" customHeight="1">
      <c r="A30" s="97" t="s">
        <v>358</v>
      </c>
      <c r="B30" s="98">
        <v>10</v>
      </c>
      <c r="C30" s="8" t="s">
        <v>361</v>
      </c>
      <c r="D30" s="101">
        <v>104500</v>
      </c>
      <c r="E30" s="102">
        <v>426875</v>
      </c>
      <c r="F30" s="96">
        <v>322375</v>
      </c>
    </row>
    <row r="31" spans="1:6" ht="16.5" customHeight="1">
      <c r="A31" s="97" t="s">
        <v>358</v>
      </c>
      <c r="B31" s="98">
        <v>10</v>
      </c>
      <c r="C31" s="8" t="s">
        <v>362</v>
      </c>
      <c r="D31" s="101">
        <v>104500</v>
      </c>
      <c r="E31" s="154" t="s">
        <v>429</v>
      </c>
      <c r="F31" s="96">
        <v>309517.5</v>
      </c>
    </row>
    <row r="32" spans="1:6" ht="16.5" customHeight="1">
      <c r="A32" s="97" t="s">
        <v>358</v>
      </c>
      <c r="B32" s="98">
        <v>10</v>
      </c>
      <c r="C32" s="8" t="s">
        <v>363</v>
      </c>
      <c r="D32" s="101"/>
      <c r="E32" s="102">
        <v>10357.5</v>
      </c>
      <c r="F32" s="96">
        <v>10357.5</v>
      </c>
    </row>
    <row r="33" spans="1:6" ht="16.5" customHeight="1">
      <c r="A33" s="97" t="s">
        <v>358</v>
      </c>
      <c r="B33" s="98">
        <v>10</v>
      </c>
      <c r="C33" s="8" t="s">
        <v>428</v>
      </c>
      <c r="D33" s="101"/>
      <c r="E33" s="102">
        <v>2500</v>
      </c>
      <c r="F33" s="96">
        <v>2500</v>
      </c>
    </row>
    <row r="34" spans="1:6" ht="16.5" customHeight="1">
      <c r="A34" s="97" t="s">
        <v>249</v>
      </c>
      <c r="B34" s="98">
        <v>10</v>
      </c>
      <c r="C34" s="99" t="s">
        <v>364</v>
      </c>
      <c r="D34" s="100">
        <f>D35+D40</f>
        <v>2919600</v>
      </c>
      <c r="E34" s="100">
        <f>E35+E40</f>
        <v>252421.1</v>
      </c>
      <c r="F34" s="96">
        <f>D34-E34</f>
        <v>2667178.9</v>
      </c>
    </row>
    <row r="35" spans="1:6" ht="15" customHeight="1">
      <c r="A35" s="97" t="s">
        <v>236</v>
      </c>
      <c r="B35" s="98">
        <v>10</v>
      </c>
      <c r="C35" s="99" t="s">
        <v>279</v>
      </c>
      <c r="D35" s="100">
        <v>337500</v>
      </c>
      <c r="E35" s="100">
        <f>E36</f>
        <v>5306.28</v>
      </c>
      <c r="F35" s="96">
        <f>D35-E35</f>
        <v>332193.72</v>
      </c>
    </row>
    <row r="36" spans="1:6" ht="15" customHeight="1">
      <c r="A36" s="97" t="s">
        <v>236</v>
      </c>
      <c r="B36" s="98">
        <v>10</v>
      </c>
      <c r="C36" s="99" t="s">
        <v>280</v>
      </c>
      <c r="D36" s="100">
        <v>337500</v>
      </c>
      <c r="E36" s="100">
        <f>E37+E38+E39</f>
        <v>5306.28</v>
      </c>
      <c r="F36" s="96"/>
    </row>
    <row r="37" spans="1:6" ht="56.25" customHeight="1">
      <c r="A37" s="97" t="s">
        <v>172</v>
      </c>
      <c r="B37" s="98">
        <v>10</v>
      </c>
      <c r="C37" s="99" t="s">
        <v>425</v>
      </c>
      <c r="D37" s="100">
        <v>337500</v>
      </c>
      <c r="E37" s="102">
        <v>2598.16</v>
      </c>
      <c r="F37" s="101">
        <f>D37-E37</f>
        <v>334901.84</v>
      </c>
    </row>
    <row r="38" spans="1:6" s="2" customFormat="1" ht="33" customHeight="1">
      <c r="A38" s="97" t="s">
        <v>172</v>
      </c>
      <c r="B38" s="98">
        <v>10</v>
      </c>
      <c r="C38" s="99" t="s">
        <v>359</v>
      </c>
      <c r="D38" s="100">
        <v>0</v>
      </c>
      <c r="E38" s="102">
        <v>2708.18</v>
      </c>
      <c r="F38" s="96">
        <f aca="true" t="shared" si="1" ref="F38:F53">D38-E38</f>
        <v>-2708.18</v>
      </c>
    </row>
    <row r="39" spans="1:6" s="2" customFormat="1" ht="33" customHeight="1">
      <c r="A39" s="97" t="s">
        <v>172</v>
      </c>
      <c r="B39" s="98">
        <v>10</v>
      </c>
      <c r="C39" s="99" t="s">
        <v>372</v>
      </c>
      <c r="D39" s="100">
        <v>0</v>
      </c>
      <c r="E39" s="102">
        <v>-0.06</v>
      </c>
      <c r="F39" s="96">
        <f t="shared" si="1"/>
        <v>0.06</v>
      </c>
    </row>
    <row r="40" spans="1:6" ht="11.25" customHeight="1">
      <c r="A40" s="97" t="s">
        <v>237</v>
      </c>
      <c r="B40" s="98">
        <v>10</v>
      </c>
      <c r="C40" s="99" t="s">
        <v>281</v>
      </c>
      <c r="D40" s="100">
        <f>D41+D45</f>
        <v>2582100</v>
      </c>
      <c r="E40" s="100">
        <f>E41+E45</f>
        <v>247114.82</v>
      </c>
      <c r="F40" s="96">
        <f t="shared" si="1"/>
        <v>2334985.18</v>
      </c>
    </row>
    <row r="41" spans="1:6" ht="15.75" customHeight="1">
      <c r="A41" s="97" t="s">
        <v>173</v>
      </c>
      <c r="B41" s="98">
        <v>10</v>
      </c>
      <c r="C41" s="99" t="s">
        <v>167</v>
      </c>
      <c r="D41" s="100">
        <f>D42</f>
        <v>75800</v>
      </c>
      <c r="E41" s="100">
        <f>E42+E43+E44</f>
        <v>109447.68999999999</v>
      </c>
      <c r="F41" s="96">
        <f t="shared" si="1"/>
        <v>-33647.68999999999</v>
      </c>
    </row>
    <row r="42" spans="1:6" ht="45.75" customHeight="1">
      <c r="A42" s="97" t="s">
        <v>174</v>
      </c>
      <c r="B42" s="98">
        <v>10</v>
      </c>
      <c r="C42" s="99" t="s">
        <v>419</v>
      </c>
      <c r="D42" s="100">
        <v>75800</v>
      </c>
      <c r="E42" s="102">
        <v>109208.09</v>
      </c>
      <c r="F42" s="96">
        <f t="shared" si="1"/>
        <v>-33408.09</v>
      </c>
    </row>
    <row r="43" spans="1:6" ht="45.75" customHeight="1">
      <c r="A43" s="97" t="s">
        <v>174</v>
      </c>
      <c r="B43" s="98">
        <v>10</v>
      </c>
      <c r="C43" s="99" t="s">
        <v>420</v>
      </c>
      <c r="D43" s="100">
        <v>0</v>
      </c>
      <c r="E43" s="102">
        <v>239.95</v>
      </c>
      <c r="F43" s="96">
        <f t="shared" si="1"/>
        <v>-239.95</v>
      </c>
    </row>
    <row r="44" spans="1:6" ht="45.75" customHeight="1">
      <c r="A44" s="97" t="s">
        <v>174</v>
      </c>
      <c r="B44" s="98">
        <v>10</v>
      </c>
      <c r="C44" s="99" t="s">
        <v>424</v>
      </c>
      <c r="D44" s="100">
        <v>0</v>
      </c>
      <c r="E44" s="102">
        <v>-0.35</v>
      </c>
      <c r="F44" s="96">
        <f t="shared" si="1"/>
        <v>0.35</v>
      </c>
    </row>
    <row r="45" spans="1:6" ht="17.25" customHeight="1">
      <c r="A45" s="97" t="s">
        <v>175</v>
      </c>
      <c r="B45" s="98">
        <v>10</v>
      </c>
      <c r="C45" s="99" t="s">
        <v>168</v>
      </c>
      <c r="D45" s="100">
        <f>D46</f>
        <v>2506300</v>
      </c>
      <c r="E45" s="100">
        <f>E47+E48+E49+E50</f>
        <v>137667.13</v>
      </c>
      <c r="F45" s="96">
        <f t="shared" si="1"/>
        <v>2368632.87</v>
      </c>
    </row>
    <row r="46" spans="1:6" ht="48" customHeight="1">
      <c r="A46" s="97" t="s">
        <v>176</v>
      </c>
      <c r="B46" s="98">
        <v>10</v>
      </c>
      <c r="C46" s="99" t="s">
        <v>169</v>
      </c>
      <c r="D46" s="100">
        <v>2506300</v>
      </c>
      <c r="E46" s="102">
        <v>137667.13</v>
      </c>
      <c r="F46" s="96">
        <f t="shared" si="1"/>
        <v>2368632.87</v>
      </c>
    </row>
    <row r="47" spans="1:6" ht="48" customHeight="1">
      <c r="A47" s="97" t="s">
        <v>176</v>
      </c>
      <c r="B47" s="98">
        <v>10</v>
      </c>
      <c r="C47" s="99" t="s">
        <v>373</v>
      </c>
      <c r="D47" s="100">
        <v>2506300</v>
      </c>
      <c r="E47" s="102">
        <v>132832.17</v>
      </c>
      <c r="F47" s="96">
        <f t="shared" si="1"/>
        <v>2373467.83</v>
      </c>
    </row>
    <row r="48" spans="1:6" ht="48" customHeight="1">
      <c r="A48" s="97" t="s">
        <v>176</v>
      </c>
      <c r="B48" s="98">
        <v>10</v>
      </c>
      <c r="C48" s="99" t="s">
        <v>374</v>
      </c>
      <c r="D48" s="100"/>
      <c r="E48" s="102">
        <v>4438.75</v>
      </c>
      <c r="F48" s="96">
        <f t="shared" si="1"/>
        <v>-4438.75</v>
      </c>
    </row>
    <row r="49" spans="1:6" ht="48" customHeight="1">
      <c r="A49" s="97" t="s">
        <v>176</v>
      </c>
      <c r="B49" s="98">
        <v>10</v>
      </c>
      <c r="C49" s="99" t="s">
        <v>375</v>
      </c>
      <c r="D49" s="100"/>
      <c r="E49" s="102">
        <v>500</v>
      </c>
      <c r="F49" s="96">
        <f t="shared" si="1"/>
        <v>-500</v>
      </c>
    </row>
    <row r="50" spans="1:6" ht="48" customHeight="1">
      <c r="A50" s="97" t="s">
        <v>176</v>
      </c>
      <c r="B50" s="98">
        <v>10</v>
      </c>
      <c r="C50" s="99" t="s">
        <v>376</v>
      </c>
      <c r="D50" s="100"/>
      <c r="E50" s="102">
        <v>-103.79</v>
      </c>
      <c r="F50" s="96">
        <f t="shared" si="1"/>
        <v>103.79</v>
      </c>
    </row>
    <row r="51" spans="1:6" ht="12.75" customHeight="1">
      <c r="A51" s="97" t="s">
        <v>250</v>
      </c>
      <c r="B51" s="98">
        <v>10</v>
      </c>
      <c r="C51" s="99" t="s">
        <v>408</v>
      </c>
      <c r="D51" s="100">
        <f>D52</f>
        <v>8600</v>
      </c>
      <c r="E51" s="100">
        <f>E52</f>
        <v>1700</v>
      </c>
      <c r="F51" s="96">
        <f t="shared" si="1"/>
        <v>6900</v>
      </c>
    </row>
    <row r="52" spans="1:6" ht="56.25" customHeight="1">
      <c r="A52" s="97" t="s">
        <v>251</v>
      </c>
      <c r="B52" s="98">
        <v>10</v>
      </c>
      <c r="C52" s="99" t="s">
        <v>282</v>
      </c>
      <c r="D52" s="100">
        <f>D53</f>
        <v>8600</v>
      </c>
      <c r="E52" s="100">
        <f>E53</f>
        <v>1700</v>
      </c>
      <c r="F52" s="96">
        <f t="shared" si="1"/>
        <v>6900</v>
      </c>
    </row>
    <row r="53" spans="1:6" s="2" customFormat="1" ht="87.75" customHeight="1">
      <c r="A53" s="97" t="s">
        <v>252</v>
      </c>
      <c r="B53" s="98">
        <v>10</v>
      </c>
      <c r="C53" s="99" t="s">
        <v>283</v>
      </c>
      <c r="D53" s="100">
        <v>8600</v>
      </c>
      <c r="E53" s="102">
        <v>1700</v>
      </c>
      <c r="F53" s="96">
        <f t="shared" si="1"/>
        <v>6900</v>
      </c>
    </row>
    <row r="54" spans="1:6" ht="47.25" customHeight="1">
      <c r="A54" s="97" t="s">
        <v>253</v>
      </c>
      <c r="B54" s="98">
        <v>10</v>
      </c>
      <c r="C54" s="99" t="s">
        <v>407</v>
      </c>
      <c r="D54" s="100">
        <f>D55</f>
        <v>59900</v>
      </c>
      <c r="E54" s="100">
        <v>0</v>
      </c>
      <c r="F54" s="96">
        <f aca="true" t="shared" si="2" ref="F54:F59">D54-E54</f>
        <v>59900</v>
      </c>
    </row>
    <row r="55" spans="1:6" ht="119.25" customHeight="1">
      <c r="A55" s="97" t="s">
        <v>254</v>
      </c>
      <c r="B55" s="98">
        <v>10</v>
      </c>
      <c r="C55" s="99" t="s">
        <v>284</v>
      </c>
      <c r="D55" s="100">
        <v>59900</v>
      </c>
      <c r="E55" s="100">
        <v>0</v>
      </c>
      <c r="F55" s="101">
        <f>F56</f>
        <v>59900</v>
      </c>
    </row>
    <row r="56" spans="1:6" ht="78" customHeight="1">
      <c r="A56" s="97" t="s">
        <v>378</v>
      </c>
      <c r="B56" s="98">
        <v>10</v>
      </c>
      <c r="C56" s="99" t="s">
        <v>379</v>
      </c>
      <c r="D56" s="100">
        <v>59900</v>
      </c>
      <c r="E56" s="100">
        <v>0</v>
      </c>
      <c r="F56" s="96">
        <f t="shared" si="2"/>
        <v>59900</v>
      </c>
    </row>
    <row r="57" spans="1:6" s="2" customFormat="1" ht="56.25" customHeight="1">
      <c r="A57" s="97" t="s">
        <v>378</v>
      </c>
      <c r="B57" s="98">
        <v>10</v>
      </c>
      <c r="C57" s="99" t="s">
        <v>377</v>
      </c>
      <c r="D57" s="100">
        <v>59900</v>
      </c>
      <c r="E57" s="102"/>
      <c r="F57" s="96">
        <f>D57-E57</f>
        <v>59900</v>
      </c>
    </row>
    <row r="58" spans="1:6" ht="16.5" customHeight="1">
      <c r="A58" s="97" t="s">
        <v>327</v>
      </c>
      <c r="B58" s="98">
        <v>10</v>
      </c>
      <c r="C58" s="99" t="s">
        <v>328</v>
      </c>
      <c r="D58" s="100">
        <f>D59</f>
        <v>44900</v>
      </c>
      <c r="E58" s="100">
        <f>E59</f>
        <v>800</v>
      </c>
      <c r="F58" s="96">
        <f t="shared" si="2"/>
        <v>44100</v>
      </c>
    </row>
    <row r="59" spans="1:6" ht="36" customHeight="1">
      <c r="A59" s="103" t="s">
        <v>164</v>
      </c>
      <c r="B59" s="98">
        <v>10</v>
      </c>
      <c r="C59" s="99" t="s">
        <v>163</v>
      </c>
      <c r="D59" s="100">
        <f>D60</f>
        <v>44900</v>
      </c>
      <c r="E59" s="101">
        <f>E60</f>
        <v>800</v>
      </c>
      <c r="F59" s="96">
        <f t="shared" si="2"/>
        <v>44100</v>
      </c>
    </row>
    <row r="60" spans="1:6" s="2" customFormat="1" ht="51" customHeight="1">
      <c r="A60" s="103" t="s">
        <v>162</v>
      </c>
      <c r="B60" s="98">
        <v>10</v>
      </c>
      <c r="C60" s="99" t="s">
        <v>161</v>
      </c>
      <c r="D60" s="100">
        <v>44900</v>
      </c>
      <c r="E60" s="104">
        <v>800</v>
      </c>
      <c r="F60" s="96">
        <f aca="true" t="shared" si="3" ref="F60:F65">D60-E60</f>
        <v>44100</v>
      </c>
    </row>
    <row r="61" spans="1:6" ht="14.25" customHeight="1">
      <c r="A61" s="97" t="s">
        <v>255</v>
      </c>
      <c r="B61" s="98">
        <v>10</v>
      </c>
      <c r="C61" s="99" t="s">
        <v>288</v>
      </c>
      <c r="D61" s="100">
        <f>D62</f>
        <v>4775100</v>
      </c>
      <c r="E61" s="100">
        <f>E62</f>
        <v>3288800</v>
      </c>
      <c r="F61" s="96">
        <f t="shared" si="3"/>
        <v>1486300</v>
      </c>
    </row>
    <row r="62" spans="1:6" ht="54" customHeight="1">
      <c r="A62" s="97" t="s">
        <v>256</v>
      </c>
      <c r="B62" s="98">
        <v>10</v>
      </c>
      <c r="C62" s="99" t="s">
        <v>285</v>
      </c>
      <c r="D62" s="100">
        <f>D63+D66+D71</f>
        <v>4775100</v>
      </c>
      <c r="E62" s="100">
        <f>E63+E66+E71</f>
        <v>3288800</v>
      </c>
      <c r="F62" s="96">
        <f t="shared" si="3"/>
        <v>1486300</v>
      </c>
    </row>
    <row r="63" spans="1:6" ht="36.75" customHeight="1">
      <c r="A63" s="97" t="s">
        <v>238</v>
      </c>
      <c r="B63" s="98">
        <v>10</v>
      </c>
      <c r="C63" s="99" t="s">
        <v>286</v>
      </c>
      <c r="D63" s="100">
        <f>D64</f>
        <v>4485700</v>
      </c>
      <c r="E63" s="100">
        <f>E64</f>
        <v>3140000</v>
      </c>
      <c r="F63" s="96">
        <f t="shared" si="3"/>
        <v>1345700</v>
      </c>
    </row>
    <row r="64" spans="1:6" ht="24" customHeight="1">
      <c r="A64" s="97" t="s">
        <v>257</v>
      </c>
      <c r="B64" s="98">
        <v>10</v>
      </c>
      <c r="C64" s="99" t="s">
        <v>287</v>
      </c>
      <c r="D64" s="100">
        <f>D65</f>
        <v>4485700</v>
      </c>
      <c r="E64" s="100">
        <f>E65</f>
        <v>3140000</v>
      </c>
      <c r="F64" s="96">
        <f t="shared" si="3"/>
        <v>1345700</v>
      </c>
    </row>
    <row r="65" spans="1:6" ht="22.5" customHeight="1">
      <c r="A65" s="97" t="s">
        <v>177</v>
      </c>
      <c r="B65" s="98">
        <v>10</v>
      </c>
      <c r="C65" s="99" t="s">
        <v>289</v>
      </c>
      <c r="D65" s="100">
        <v>4485700</v>
      </c>
      <c r="E65" s="102">
        <v>3140000</v>
      </c>
      <c r="F65" s="96">
        <f t="shared" si="3"/>
        <v>1345700</v>
      </c>
    </row>
    <row r="66" spans="1:6" ht="30.75" customHeight="1">
      <c r="A66" s="97" t="s">
        <v>239</v>
      </c>
      <c r="B66" s="98">
        <v>10</v>
      </c>
      <c r="C66" s="99" t="s">
        <v>290</v>
      </c>
      <c r="D66" s="100">
        <f>D67+D69</f>
        <v>175000</v>
      </c>
      <c r="E66" s="100">
        <f>E67+E69</f>
        <v>148800</v>
      </c>
      <c r="F66" s="101">
        <f>D66-E66</f>
        <v>26200</v>
      </c>
    </row>
    <row r="67" spans="1:6" ht="30.75" customHeight="1">
      <c r="A67" s="97" t="s">
        <v>258</v>
      </c>
      <c r="B67" s="98">
        <v>10</v>
      </c>
      <c r="C67" s="99" t="s">
        <v>291</v>
      </c>
      <c r="D67" s="100">
        <f>D68</f>
        <v>174800</v>
      </c>
      <c r="E67" s="100">
        <f>E68</f>
        <v>148600</v>
      </c>
      <c r="F67" s="101">
        <f>D67-E67</f>
        <v>26200</v>
      </c>
    </row>
    <row r="68" spans="1:6" ht="18.75" customHeight="1">
      <c r="A68" s="97" t="s">
        <v>178</v>
      </c>
      <c r="B68" s="98">
        <v>10</v>
      </c>
      <c r="C68" s="99" t="s">
        <v>292</v>
      </c>
      <c r="D68" s="100">
        <v>174800</v>
      </c>
      <c r="E68" s="102">
        <v>148600</v>
      </c>
      <c r="F68" s="96">
        <f>D68-E68</f>
        <v>26200</v>
      </c>
    </row>
    <row r="69" spans="1:6" s="2" customFormat="1" ht="22.5" customHeight="1">
      <c r="A69" s="97" t="s">
        <v>242</v>
      </c>
      <c r="B69" s="98">
        <v>10</v>
      </c>
      <c r="C69" s="99" t="s">
        <v>293</v>
      </c>
      <c r="D69" s="105">
        <v>200</v>
      </c>
      <c r="E69" s="105">
        <f>E70</f>
        <v>200</v>
      </c>
      <c r="F69" s="96">
        <v>200</v>
      </c>
    </row>
    <row r="70" spans="1:6" ht="48" customHeight="1">
      <c r="A70" s="97" t="s">
        <v>179</v>
      </c>
      <c r="B70" s="98">
        <v>10</v>
      </c>
      <c r="C70" s="99" t="s">
        <v>294</v>
      </c>
      <c r="D70" s="105">
        <v>200</v>
      </c>
      <c r="E70" s="129">
        <v>200</v>
      </c>
      <c r="F70" s="96">
        <f>D70-E70</f>
        <v>0</v>
      </c>
    </row>
    <row r="71" spans="1:6" ht="17.25" customHeight="1">
      <c r="A71" s="97" t="s">
        <v>240</v>
      </c>
      <c r="B71" s="98">
        <v>10</v>
      </c>
      <c r="C71" s="99" t="s">
        <v>295</v>
      </c>
      <c r="D71" s="106">
        <f>D72</f>
        <v>114400</v>
      </c>
      <c r="E71" s="100">
        <f>E72</f>
        <v>0</v>
      </c>
      <c r="F71" s="96">
        <f>D71-E71</f>
        <v>114400</v>
      </c>
    </row>
    <row r="72" spans="1:6" ht="24" customHeight="1">
      <c r="A72" s="97" t="s">
        <v>241</v>
      </c>
      <c r="B72" s="98">
        <v>10</v>
      </c>
      <c r="C72" s="99" t="s">
        <v>296</v>
      </c>
      <c r="D72" s="106">
        <f>D73</f>
        <v>114400</v>
      </c>
      <c r="E72" s="100">
        <f>E73</f>
        <v>0</v>
      </c>
      <c r="F72" s="96">
        <f>D72-E72</f>
        <v>114400</v>
      </c>
    </row>
    <row r="73" spans="1:6" s="2" customFormat="1" ht="22.5" customHeight="1">
      <c r="A73" s="97" t="s">
        <v>180</v>
      </c>
      <c r="B73" s="98">
        <v>10</v>
      </c>
      <c r="C73" s="99" t="s">
        <v>297</v>
      </c>
      <c r="D73" s="106">
        <v>114400</v>
      </c>
      <c r="E73" s="102">
        <v>0</v>
      </c>
      <c r="F73" s="96">
        <f>D73-E73</f>
        <v>114400</v>
      </c>
    </row>
    <row r="74" spans="1:6" ht="18" customHeight="1">
      <c r="A74" s="107" t="s">
        <v>298</v>
      </c>
      <c r="B74" s="108"/>
      <c r="C74" s="109" t="s">
        <v>299</v>
      </c>
      <c r="D74" s="110"/>
      <c r="E74" s="130"/>
      <c r="F74" s="111"/>
    </row>
    <row r="75" spans="1:6" ht="16.5" customHeight="1">
      <c r="A75" s="107" t="s">
        <v>300</v>
      </c>
      <c r="B75" s="112"/>
      <c r="C75" s="109" t="s">
        <v>299</v>
      </c>
      <c r="D75" s="110">
        <f>D16</f>
        <v>9308000</v>
      </c>
      <c r="E75" s="110">
        <f>E16</f>
        <v>4392014.28</v>
      </c>
      <c r="F75" s="113">
        <f>F16</f>
        <v>4915985.72</v>
      </c>
    </row>
    <row r="76" spans="1:6" ht="22.5" customHeight="1" hidden="1">
      <c r="A76" s="114"/>
      <c r="B76" s="115"/>
      <c r="C76" s="109"/>
      <c r="D76" s="116"/>
      <c r="E76" s="117"/>
      <c r="F76" s="118"/>
    </row>
    <row r="77" spans="1:6" ht="24.75" customHeight="1" hidden="1">
      <c r="A77" s="114"/>
      <c r="B77" s="115"/>
      <c r="C77" s="109"/>
      <c r="D77" s="116"/>
      <c r="E77" s="117"/>
      <c r="F77" s="118"/>
    </row>
    <row r="78" spans="1:6" ht="18" customHeight="1" hidden="1">
      <c r="A78" s="119"/>
      <c r="B78" s="120"/>
      <c r="C78" s="121"/>
      <c r="D78" s="122"/>
      <c r="E78" s="122"/>
      <c r="F78" s="123"/>
    </row>
    <row r="79" spans="1:6" ht="35.25" customHeight="1" hidden="1">
      <c r="A79" s="107"/>
      <c r="B79" s="124"/>
      <c r="C79" s="99"/>
      <c r="D79" s="125"/>
      <c r="E79" s="126"/>
      <c r="F79" s="127"/>
    </row>
    <row r="80" spans="1:6" ht="45" customHeight="1" hidden="1">
      <c r="A80" s="107"/>
      <c r="B80" s="124"/>
      <c r="C80" s="99"/>
      <c r="D80" s="125"/>
      <c r="E80" s="126"/>
      <c r="F80" s="127"/>
    </row>
  </sheetData>
  <sheetProtection/>
  <mergeCells count="3">
    <mergeCell ref="B7:D7"/>
    <mergeCell ref="A4:D4"/>
    <mergeCell ref="A2:D2"/>
  </mergeCells>
  <printOptions/>
  <pageMargins left="0.48" right="0.21" top="0.35" bottom="0.35" header="0" footer="0"/>
  <pageSetup fitToHeight="4" fitToWidth="1" horizontalDpi="600" verticalDpi="600" orientation="portrait" pageOrder="overThenDown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0"/>
  <sheetViews>
    <sheetView showGridLines="0" zoomScalePageLayoutView="0" workbookViewId="0" topLeftCell="A156">
      <selection activeCell="A112" sqref="A112:F160"/>
    </sheetView>
  </sheetViews>
  <sheetFormatPr defaultColWidth="9.00390625" defaultRowHeight="12.75"/>
  <cols>
    <col min="1" max="1" width="29.375" style="17" customWidth="1"/>
    <col min="2" max="2" width="4.875" style="18" customWidth="1"/>
    <col min="3" max="3" width="21.625" style="10" customWidth="1"/>
    <col min="4" max="4" width="13.00390625" style="11" customWidth="1"/>
    <col min="5" max="5" width="15.00390625" style="54" customWidth="1"/>
    <col min="6" max="6" width="13.75390625" style="54" customWidth="1"/>
    <col min="7" max="16384" width="9.125" style="1" customWidth="1"/>
  </cols>
  <sheetData>
    <row r="1" ht="14.25" customHeight="1">
      <c r="B1" s="9" t="s">
        <v>210</v>
      </c>
    </row>
    <row r="2" spans="1:4" ht="9" customHeight="1">
      <c r="A2" s="56"/>
      <c r="B2" s="12"/>
      <c r="C2" s="27"/>
      <c r="D2" s="51"/>
    </row>
    <row r="3" spans="1:6" ht="12.75">
      <c r="A3" s="163" t="s">
        <v>189</v>
      </c>
      <c r="B3" s="164" t="s">
        <v>330</v>
      </c>
      <c r="C3" s="142" t="s">
        <v>190</v>
      </c>
      <c r="D3" s="165" t="s">
        <v>165</v>
      </c>
      <c r="E3" s="162" t="s">
        <v>208</v>
      </c>
      <c r="F3" s="162" t="s">
        <v>166</v>
      </c>
    </row>
    <row r="4" spans="1:6" ht="12.75">
      <c r="A4" s="163"/>
      <c r="B4" s="164"/>
      <c r="C4" s="142" t="s">
        <v>225</v>
      </c>
      <c r="D4" s="165"/>
      <c r="E4" s="162"/>
      <c r="F4" s="162"/>
    </row>
    <row r="5" spans="1:6" ht="11.25" customHeight="1">
      <c r="A5" s="163"/>
      <c r="B5" s="164"/>
      <c r="C5" s="142" t="s">
        <v>223</v>
      </c>
      <c r="D5" s="165"/>
      <c r="E5" s="162"/>
      <c r="F5" s="162"/>
    </row>
    <row r="6" spans="1:6" s="48" customFormat="1" ht="12.75">
      <c r="A6" s="60">
        <v>1</v>
      </c>
      <c r="B6" s="58">
        <v>2</v>
      </c>
      <c r="C6" s="58">
        <v>3</v>
      </c>
      <c r="D6" s="52" t="s">
        <v>186</v>
      </c>
      <c r="E6" s="128">
        <v>5</v>
      </c>
      <c r="F6" s="128">
        <v>6</v>
      </c>
    </row>
    <row r="7" spans="1:6" ht="23.25" customHeight="1">
      <c r="A7" s="16" t="s">
        <v>301</v>
      </c>
      <c r="B7" s="6">
        <v>200</v>
      </c>
      <c r="C7" s="131" t="s">
        <v>335</v>
      </c>
      <c r="D7" s="53">
        <f>D8</f>
        <v>9654900</v>
      </c>
      <c r="E7" s="53">
        <f>E8</f>
        <v>4326822.739999999</v>
      </c>
      <c r="F7" s="55">
        <f>F8</f>
        <v>5328077.260000001</v>
      </c>
    </row>
    <row r="8" spans="1:6" ht="22.5" customHeight="1">
      <c r="A8" s="16" t="s">
        <v>380</v>
      </c>
      <c r="B8" s="6">
        <v>200</v>
      </c>
      <c r="C8" s="131" t="s">
        <v>336</v>
      </c>
      <c r="D8" s="152">
        <f>D9+D69+D77+D90+D106+D131+D132+D136+D146+D153</f>
        <v>9654900</v>
      </c>
      <c r="E8" s="53">
        <f>E10+E18+E38+E43+E69+E77+E90+E106+E128+E136+E146+E153</f>
        <v>4326822.739999999</v>
      </c>
      <c r="F8" s="53">
        <f>D8-E8</f>
        <v>5328077.260000001</v>
      </c>
    </row>
    <row r="9" spans="1:6" ht="22.5" customHeight="1">
      <c r="A9" s="49" t="s">
        <v>303</v>
      </c>
      <c r="B9" s="6">
        <v>200</v>
      </c>
      <c r="C9" s="131" t="s">
        <v>337</v>
      </c>
      <c r="D9" s="53">
        <f>D10+D18+D43+D39</f>
        <v>4313500</v>
      </c>
      <c r="E9" s="53">
        <f>E10+E18</f>
        <v>1991868.5899999999</v>
      </c>
      <c r="F9" s="53">
        <f>F10+F18+F43+F39</f>
        <v>2301188.6799999997</v>
      </c>
    </row>
    <row r="10" spans="1:6" ht="46.5" customHeight="1">
      <c r="A10" s="16" t="s">
        <v>302</v>
      </c>
      <c r="B10" s="6">
        <v>200</v>
      </c>
      <c r="C10" s="131" t="s">
        <v>338</v>
      </c>
      <c r="D10" s="53">
        <f aca="true" t="shared" si="0" ref="D10:F11">D11</f>
        <v>724400</v>
      </c>
      <c r="E10" s="53">
        <f t="shared" si="0"/>
        <v>352627.85</v>
      </c>
      <c r="F10" s="55">
        <f t="shared" si="0"/>
        <v>371772.14999999997</v>
      </c>
    </row>
    <row r="11" spans="1:6" ht="22.5" customHeight="1">
      <c r="A11" s="5" t="s">
        <v>381</v>
      </c>
      <c r="B11" s="6">
        <v>200</v>
      </c>
      <c r="C11" s="131" t="s">
        <v>339</v>
      </c>
      <c r="D11" s="53">
        <f t="shared" si="0"/>
        <v>724400</v>
      </c>
      <c r="E11" s="53">
        <f t="shared" si="0"/>
        <v>352627.85</v>
      </c>
      <c r="F11" s="55">
        <f t="shared" si="0"/>
        <v>371772.14999999997</v>
      </c>
    </row>
    <row r="12" spans="1:6" ht="23.25" customHeight="1">
      <c r="A12" s="5" t="s">
        <v>382</v>
      </c>
      <c r="B12" s="6">
        <v>200</v>
      </c>
      <c r="C12" s="131" t="s">
        <v>340</v>
      </c>
      <c r="D12" s="53">
        <f aca="true" t="shared" si="1" ref="D12:F13">D13</f>
        <v>724400</v>
      </c>
      <c r="E12" s="53">
        <f t="shared" si="1"/>
        <v>352627.85</v>
      </c>
      <c r="F12" s="55">
        <f t="shared" si="1"/>
        <v>371772.14999999997</v>
      </c>
    </row>
    <row r="13" spans="1:6" s="18" customFormat="1" ht="117.75" customHeight="1">
      <c r="A13" s="5" t="s">
        <v>383</v>
      </c>
      <c r="B13" s="6">
        <v>200</v>
      </c>
      <c r="C13" s="131" t="s">
        <v>341</v>
      </c>
      <c r="D13" s="53">
        <f t="shared" si="1"/>
        <v>724400</v>
      </c>
      <c r="E13" s="53">
        <f t="shared" si="1"/>
        <v>352627.85</v>
      </c>
      <c r="F13" s="55">
        <f t="shared" si="1"/>
        <v>371772.14999999997</v>
      </c>
    </row>
    <row r="14" spans="1:6" s="50" customFormat="1" ht="34.5" customHeight="1">
      <c r="A14" s="5" t="s">
        <v>151</v>
      </c>
      <c r="B14" s="6">
        <v>200</v>
      </c>
      <c r="C14" s="131" t="s">
        <v>349</v>
      </c>
      <c r="D14" s="53">
        <f>D15+D16+D17</f>
        <v>724400</v>
      </c>
      <c r="E14" s="53">
        <f>E15+E16+E17</f>
        <v>352627.85</v>
      </c>
      <c r="F14" s="55">
        <f>F15+F16+F17</f>
        <v>371772.14999999997</v>
      </c>
    </row>
    <row r="15" spans="1:6" s="132" customFormat="1" ht="23.25" customHeight="1">
      <c r="A15" s="135" t="s">
        <v>331</v>
      </c>
      <c r="B15" s="136">
        <v>200</v>
      </c>
      <c r="C15" s="137" t="s">
        <v>350</v>
      </c>
      <c r="D15" s="138">
        <v>506300</v>
      </c>
      <c r="E15" s="138">
        <v>243021.52</v>
      </c>
      <c r="F15" s="139">
        <f>D15-E15</f>
        <v>263278.48</v>
      </c>
    </row>
    <row r="16" spans="1:6" s="133" customFormat="1" ht="22.5" customHeight="1">
      <c r="A16" s="135" t="s">
        <v>310</v>
      </c>
      <c r="B16" s="136">
        <v>200</v>
      </c>
      <c r="C16" s="137" t="s">
        <v>351</v>
      </c>
      <c r="D16" s="138">
        <v>46600</v>
      </c>
      <c r="E16" s="138">
        <v>21764.84</v>
      </c>
      <c r="F16" s="139">
        <f>D16-E16</f>
        <v>24835.16</v>
      </c>
    </row>
    <row r="17" spans="1:6" s="133" customFormat="1" ht="67.5" customHeight="1">
      <c r="A17" s="135" t="s">
        <v>51</v>
      </c>
      <c r="B17" s="136">
        <v>200</v>
      </c>
      <c r="C17" s="137" t="s">
        <v>352</v>
      </c>
      <c r="D17" s="138">
        <v>171500</v>
      </c>
      <c r="E17" s="138">
        <v>87841.49</v>
      </c>
      <c r="F17" s="139">
        <f>D17-E17</f>
        <v>83658.51</v>
      </c>
    </row>
    <row r="18" spans="1:6" ht="67.5" customHeight="1">
      <c r="A18" s="5" t="s">
        <v>313</v>
      </c>
      <c r="B18" s="6">
        <v>200</v>
      </c>
      <c r="C18" s="131" t="s">
        <v>52</v>
      </c>
      <c r="D18" s="53">
        <f>D19+D33</f>
        <v>3250800</v>
      </c>
      <c r="E18" s="53">
        <f>E19+E33</f>
        <v>1639240.74</v>
      </c>
      <c r="F18" s="53">
        <f>F19+F33</f>
        <v>1611559.26</v>
      </c>
    </row>
    <row r="19" spans="1:6" ht="33.75" customHeight="1">
      <c r="A19" s="5" t="s">
        <v>384</v>
      </c>
      <c r="B19" s="6">
        <v>200</v>
      </c>
      <c r="C19" s="131" t="s">
        <v>342</v>
      </c>
      <c r="D19" s="53">
        <f>D20</f>
        <v>3250600</v>
      </c>
      <c r="E19" s="53">
        <f>E20</f>
        <v>1639240.74</v>
      </c>
      <c r="F19" s="55">
        <f>F20</f>
        <v>1611359.26</v>
      </c>
    </row>
    <row r="20" spans="1:6" ht="21" customHeight="1">
      <c r="A20" s="5" t="s">
        <v>380</v>
      </c>
      <c r="B20" s="6">
        <v>200</v>
      </c>
      <c r="C20" s="131" t="s">
        <v>343</v>
      </c>
      <c r="D20" s="53">
        <f>D21+D26+D30</f>
        <v>3250600</v>
      </c>
      <c r="E20" s="53">
        <f>E21+E26+E30</f>
        <v>1639240.74</v>
      </c>
      <c r="F20" s="55">
        <f>F21+F26+F30</f>
        <v>1611359.26</v>
      </c>
    </row>
    <row r="21" spans="1:6" ht="92.25" customHeight="1">
      <c r="A21" s="5" t="s">
        <v>385</v>
      </c>
      <c r="B21" s="6">
        <v>200</v>
      </c>
      <c r="C21" s="131" t="s">
        <v>344</v>
      </c>
      <c r="D21" s="53">
        <f>D22</f>
        <v>2641500</v>
      </c>
      <c r="E21" s="53">
        <f>E22</f>
        <v>1219560.42</v>
      </c>
      <c r="F21" s="55">
        <f>F22</f>
        <v>1421939.58</v>
      </c>
    </row>
    <row r="22" spans="1:6" s="50" customFormat="1" ht="22.5" customHeight="1">
      <c r="A22" s="5" t="s">
        <v>151</v>
      </c>
      <c r="B22" s="6">
        <v>200</v>
      </c>
      <c r="C22" s="131" t="s">
        <v>345</v>
      </c>
      <c r="D22" s="53">
        <f>D23+D24+D25</f>
        <v>2641500</v>
      </c>
      <c r="E22" s="53">
        <f>E23+E24+E25</f>
        <v>1219560.42</v>
      </c>
      <c r="F22" s="53">
        <f>F23+F24+F25</f>
        <v>1421939.58</v>
      </c>
    </row>
    <row r="23" spans="1:6" s="132" customFormat="1" ht="45.75" customHeight="1">
      <c r="A23" s="135" t="s">
        <v>331</v>
      </c>
      <c r="B23" s="136">
        <v>200</v>
      </c>
      <c r="C23" s="137" t="s">
        <v>346</v>
      </c>
      <c r="D23" s="138">
        <v>1931300</v>
      </c>
      <c r="E23" s="138">
        <v>830451.94</v>
      </c>
      <c r="F23" s="139">
        <f>D23-E23</f>
        <v>1100848.06</v>
      </c>
    </row>
    <row r="24" spans="1:6" s="134" customFormat="1" ht="24.75" customHeight="1">
      <c r="A24" s="135" t="s">
        <v>310</v>
      </c>
      <c r="B24" s="136">
        <v>200</v>
      </c>
      <c r="C24" s="137" t="s">
        <v>347</v>
      </c>
      <c r="D24" s="138">
        <v>189600</v>
      </c>
      <c r="E24" s="138">
        <v>96363.35</v>
      </c>
      <c r="F24" s="139">
        <f>D24-E24</f>
        <v>93236.65</v>
      </c>
    </row>
    <row r="25" spans="1:6" s="134" customFormat="1" ht="23.25" customHeight="1">
      <c r="A25" s="135" t="s">
        <v>51</v>
      </c>
      <c r="B25" s="136">
        <v>200</v>
      </c>
      <c r="C25" s="137" t="s">
        <v>53</v>
      </c>
      <c r="D25" s="138">
        <v>520600</v>
      </c>
      <c r="E25" s="138">
        <v>292745.13</v>
      </c>
      <c r="F25" s="139">
        <f>D25-E25</f>
        <v>227854.87</v>
      </c>
    </row>
    <row r="26" spans="1:6" ht="102" customHeight="1">
      <c r="A26" s="5" t="s">
        <v>386</v>
      </c>
      <c r="B26" s="6">
        <v>200</v>
      </c>
      <c r="C26" s="131" t="s">
        <v>54</v>
      </c>
      <c r="D26" s="53">
        <f aca="true" t="shared" si="2" ref="D26:F28">D27</f>
        <v>581100</v>
      </c>
      <c r="E26" s="53">
        <f t="shared" si="2"/>
        <v>391775.32</v>
      </c>
      <c r="F26" s="55">
        <f t="shared" si="2"/>
        <v>189324.68</v>
      </c>
    </row>
    <row r="27" spans="1:6" ht="33.75" customHeight="1">
      <c r="A27" s="5" t="s">
        <v>323</v>
      </c>
      <c r="B27" s="6">
        <v>200</v>
      </c>
      <c r="C27" s="131" t="s">
        <v>55</v>
      </c>
      <c r="D27" s="53">
        <f t="shared" si="2"/>
        <v>581100</v>
      </c>
      <c r="E27" s="53">
        <f t="shared" si="2"/>
        <v>391775.32</v>
      </c>
      <c r="F27" s="55">
        <f t="shared" si="2"/>
        <v>189324.68</v>
      </c>
    </row>
    <row r="28" spans="1:6" ht="34.5" customHeight="1">
      <c r="A28" s="5" t="s">
        <v>324</v>
      </c>
      <c r="B28" s="6">
        <v>200</v>
      </c>
      <c r="C28" s="131" t="s">
        <v>56</v>
      </c>
      <c r="D28" s="53">
        <f t="shared" si="2"/>
        <v>581100</v>
      </c>
      <c r="E28" s="53">
        <f t="shared" si="2"/>
        <v>391775.32</v>
      </c>
      <c r="F28" s="55">
        <f t="shared" si="2"/>
        <v>189324.68</v>
      </c>
    </row>
    <row r="29" spans="1:6" s="132" customFormat="1" ht="35.25" customHeight="1">
      <c r="A29" s="135" t="s">
        <v>309</v>
      </c>
      <c r="B29" s="136">
        <v>200</v>
      </c>
      <c r="C29" s="137" t="s">
        <v>57</v>
      </c>
      <c r="D29" s="138">
        <v>581100</v>
      </c>
      <c r="E29" s="138">
        <v>391775.32</v>
      </c>
      <c r="F29" s="139">
        <f>D29-E29</f>
        <v>189324.68</v>
      </c>
    </row>
    <row r="30" spans="1:6" ht="60" customHeight="1">
      <c r="A30" s="5" t="s">
        <v>387</v>
      </c>
      <c r="B30" s="6">
        <v>200</v>
      </c>
      <c r="C30" s="131" t="s">
        <v>58</v>
      </c>
      <c r="D30" s="53">
        <f aca="true" t="shared" si="3" ref="D30:F31">D31</f>
        <v>28000</v>
      </c>
      <c r="E30" s="53">
        <f t="shared" si="3"/>
        <v>27905</v>
      </c>
      <c r="F30" s="55">
        <f t="shared" si="3"/>
        <v>95</v>
      </c>
    </row>
    <row r="31" spans="1:6" ht="23.25" customHeight="1">
      <c r="A31" s="5" t="s">
        <v>150</v>
      </c>
      <c r="B31" s="6">
        <v>200</v>
      </c>
      <c r="C31" s="131" t="s">
        <v>59</v>
      </c>
      <c r="D31" s="53">
        <f t="shared" si="3"/>
        <v>28000</v>
      </c>
      <c r="E31" s="53">
        <f t="shared" si="3"/>
        <v>27905</v>
      </c>
      <c r="F31" s="55">
        <f t="shared" si="3"/>
        <v>95</v>
      </c>
    </row>
    <row r="32" spans="1:6" ht="23.25" customHeight="1">
      <c r="A32" s="135" t="s">
        <v>311</v>
      </c>
      <c r="B32" s="136">
        <v>200</v>
      </c>
      <c r="C32" s="137" t="s">
        <v>422</v>
      </c>
      <c r="D32" s="138">
        <v>28000</v>
      </c>
      <c r="E32" s="138">
        <v>27905</v>
      </c>
      <c r="F32" s="139">
        <f>D32-E32</f>
        <v>95</v>
      </c>
    </row>
    <row r="33" spans="1:6" ht="33.75" customHeight="1">
      <c r="A33" s="5" t="s">
        <v>388</v>
      </c>
      <c r="B33" s="6">
        <v>200</v>
      </c>
      <c r="C33" s="131" t="s">
        <v>60</v>
      </c>
      <c r="D33" s="53">
        <f aca="true" t="shared" si="4" ref="D33:F34">D34</f>
        <v>200</v>
      </c>
      <c r="E33" s="53">
        <f t="shared" si="4"/>
        <v>0</v>
      </c>
      <c r="F33" s="55">
        <f t="shared" si="4"/>
        <v>200</v>
      </c>
    </row>
    <row r="34" spans="1:6" ht="18.75" customHeight="1">
      <c r="A34" s="5" t="s">
        <v>332</v>
      </c>
      <c r="B34" s="6">
        <v>200</v>
      </c>
      <c r="C34" s="131" t="s">
        <v>61</v>
      </c>
      <c r="D34" s="53">
        <f t="shared" si="4"/>
        <v>200</v>
      </c>
      <c r="E34" s="53">
        <f t="shared" si="4"/>
        <v>0</v>
      </c>
      <c r="F34" s="55">
        <f t="shared" si="4"/>
        <v>200</v>
      </c>
    </row>
    <row r="35" spans="1:6" ht="192.75" customHeight="1">
      <c r="A35" s="5" t="s">
        <v>389</v>
      </c>
      <c r="B35" s="6">
        <v>200</v>
      </c>
      <c r="C35" s="131" t="s">
        <v>62</v>
      </c>
      <c r="D35" s="53">
        <f aca="true" t="shared" si="5" ref="D35:F36">D36</f>
        <v>200</v>
      </c>
      <c r="E35" s="53">
        <f t="shared" si="5"/>
        <v>0</v>
      </c>
      <c r="F35" s="55">
        <f t="shared" si="5"/>
        <v>200</v>
      </c>
    </row>
    <row r="36" spans="1:6" ht="38.25" customHeight="1">
      <c r="A36" s="5" t="s">
        <v>321</v>
      </c>
      <c r="B36" s="6">
        <v>200</v>
      </c>
      <c r="C36" s="131" t="s">
        <v>63</v>
      </c>
      <c r="D36" s="53">
        <f t="shared" si="5"/>
        <v>200</v>
      </c>
      <c r="E36" s="53">
        <f t="shared" si="5"/>
        <v>0</v>
      </c>
      <c r="F36" s="55">
        <f t="shared" si="5"/>
        <v>200</v>
      </c>
    </row>
    <row r="37" spans="1:6" ht="40.5" customHeight="1">
      <c r="A37" s="135" t="s">
        <v>309</v>
      </c>
      <c r="B37" s="136">
        <v>200</v>
      </c>
      <c r="C37" s="137" t="s">
        <v>64</v>
      </c>
      <c r="D37" s="138">
        <v>200</v>
      </c>
      <c r="E37" s="138"/>
      <c r="F37" s="139">
        <f>D37-E37</f>
        <v>200</v>
      </c>
    </row>
    <row r="38" spans="1:6" ht="23.25" customHeight="1">
      <c r="A38" s="57" t="s">
        <v>146</v>
      </c>
      <c r="B38" s="6"/>
      <c r="C38" s="131" t="s">
        <v>145</v>
      </c>
      <c r="D38" s="53">
        <f>D39</f>
        <v>257200</v>
      </c>
      <c r="E38" s="53">
        <f>E39</f>
        <v>0</v>
      </c>
      <c r="F38" s="55">
        <f>F39</f>
        <v>257200</v>
      </c>
    </row>
    <row r="39" spans="1:6" ht="25.5" customHeight="1">
      <c r="A39" s="57" t="s">
        <v>388</v>
      </c>
      <c r="B39" s="6"/>
      <c r="C39" s="131" t="s">
        <v>65</v>
      </c>
      <c r="D39" s="53">
        <f aca="true" t="shared" si="6" ref="D39:F40">D40</f>
        <v>257200</v>
      </c>
      <c r="E39" s="53">
        <f t="shared" si="6"/>
        <v>0</v>
      </c>
      <c r="F39" s="53">
        <f t="shared" si="6"/>
        <v>257200</v>
      </c>
    </row>
    <row r="40" spans="1:6" ht="25.5" customHeight="1">
      <c r="A40" s="5" t="s">
        <v>332</v>
      </c>
      <c r="B40" s="6">
        <v>200</v>
      </c>
      <c r="C40" s="131" t="s">
        <v>66</v>
      </c>
      <c r="D40" s="53">
        <f t="shared" si="6"/>
        <v>257200</v>
      </c>
      <c r="E40" s="53">
        <f t="shared" si="6"/>
        <v>0</v>
      </c>
      <c r="F40" s="53">
        <f t="shared" si="6"/>
        <v>257200</v>
      </c>
    </row>
    <row r="41" spans="1:6" ht="90" customHeight="1">
      <c r="A41" s="57" t="s">
        <v>390</v>
      </c>
      <c r="B41" s="6">
        <v>200</v>
      </c>
      <c r="C41" s="131" t="s">
        <v>67</v>
      </c>
      <c r="D41" s="53">
        <f>D42</f>
        <v>257200</v>
      </c>
      <c r="E41" s="53">
        <f>E42</f>
        <v>0</v>
      </c>
      <c r="F41" s="55">
        <f>F42</f>
        <v>257200</v>
      </c>
    </row>
    <row r="42" spans="1:6" ht="25.5" customHeight="1">
      <c r="A42" s="135" t="s">
        <v>69</v>
      </c>
      <c r="B42" s="136">
        <v>200</v>
      </c>
      <c r="C42" s="137" t="s">
        <v>68</v>
      </c>
      <c r="D42" s="138">
        <v>257200</v>
      </c>
      <c r="E42" s="138"/>
      <c r="F42" s="139">
        <f>D42-E42</f>
        <v>257200</v>
      </c>
    </row>
    <row r="43" spans="1:6" s="2" customFormat="1" ht="21.75" customHeight="1">
      <c r="A43" s="5" t="s">
        <v>314</v>
      </c>
      <c r="B43" s="6">
        <v>200</v>
      </c>
      <c r="C43" s="131" t="s">
        <v>70</v>
      </c>
      <c r="D43" s="53">
        <f>D44+D56</f>
        <v>81100</v>
      </c>
      <c r="E43" s="53">
        <f>E44+E56</f>
        <v>20131.73</v>
      </c>
      <c r="F43" s="55">
        <f>F44+F56</f>
        <v>60657.270000000004</v>
      </c>
    </row>
    <row r="44" spans="1:6" s="2" customFormat="1" ht="46.5" customHeight="1">
      <c r="A44" s="5" t="s">
        <v>391</v>
      </c>
      <c r="B44" s="6">
        <v>200</v>
      </c>
      <c r="C44" s="131" t="s">
        <v>71</v>
      </c>
      <c r="D44" s="53">
        <f>D45+D49+D53</f>
        <v>19700</v>
      </c>
      <c r="E44" s="53">
        <f>E45+E49+E53</f>
        <v>17389</v>
      </c>
      <c r="F44" s="55">
        <f>F45+F49</f>
        <v>2000</v>
      </c>
    </row>
    <row r="45" spans="1:6" s="2" customFormat="1" ht="33" customHeight="1">
      <c r="A45" s="5" t="s">
        <v>10</v>
      </c>
      <c r="B45" s="6">
        <v>200</v>
      </c>
      <c r="C45" s="131" t="s">
        <v>72</v>
      </c>
      <c r="D45" s="53">
        <f aca="true" t="shared" si="7" ref="D45:F47">D46</f>
        <v>1000</v>
      </c>
      <c r="E45" s="53">
        <f t="shared" si="7"/>
        <v>0</v>
      </c>
      <c r="F45" s="55">
        <f t="shared" si="7"/>
        <v>1000</v>
      </c>
    </row>
    <row r="46" spans="1:6" s="2" customFormat="1" ht="146.25" customHeight="1">
      <c r="A46" s="5" t="s">
        <v>11</v>
      </c>
      <c r="B46" s="6">
        <v>200</v>
      </c>
      <c r="C46" s="131" t="s">
        <v>73</v>
      </c>
      <c r="D46" s="53">
        <f t="shared" si="7"/>
        <v>1000</v>
      </c>
      <c r="E46" s="53">
        <f t="shared" si="7"/>
        <v>0</v>
      </c>
      <c r="F46" s="55">
        <f t="shared" si="7"/>
        <v>1000</v>
      </c>
    </row>
    <row r="47" spans="1:6" s="2" customFormat="1" ht="32.25" customHeight="1">
      <c r="A47" s="5" t="s">
        <v>321</v>
      </c>
      <c r="B47" s="6">
        <v>200</v>
      </c>
      <c r="C47" s="131" t="s">
        <v>74</v>
      </c>
      <c r="D47" s="53">
        <f t="shared" si="7"/>
        <v>1000</v>
      </c>
      <c r="E47" s="53">
        <f t="shared" si="7"/>
        <v>0</v>
      </c>
      <c r="F47" s="55">
        <f t="shared" si="7"/>
        <v>1000</v>
      </c>
    </row>
    <row r="48" spans="1:6" s="2" customFormat="1" ht="34.5" customHeight="1">
      <c r="A48" s="135" t="s">
        <v>309</v>
      </c>
      <c r="B48" s="136">
        <v>200</v>
      </c>
      <c r="C48" s="137" t="s">
        <v>75</v>
      </c>
      <c r="D48" s="138">
        <v>1000</v>
      </c>
      <c r="E48" s="138"/>
      <c r="F48" s="139">
        <f>D48-E48</f>
        <v>1000</v>
      </c>
    </row>
    <row r="49" spans="1:6" s="2" customFormat="1" ht="45" customHeight="1">
      <c r="A49" s="5" t="s">
        <v>156</v>
      </c>
      <c r="B49" s="6">
        <v>200</v>
      </c>
      <c r="C49" s="131" t="s">
        <v>76</v>
      </c>
      <c r="D49" s="53">
        <f aca="true" t="shared" si="8" ref="D49:F50">D50</f>
        <v>1000</v>
      </c>
      <c r="E49" s="53">
        <f t="shared" si="8"/>
        <v>0</v>
      </c>
      <c r="F49" s="55">
        <f t="shared" si="8"/>
        <v>1000</v>
      </c>
    </row>
    <row r="50" spans="1:6" s="2" customFormat="1" ht="175.5" customHeight="1">
      <c r="A50" s="5" t="s">
        <v>392</v>
      </c>
      <c r="B50" s="6">
        <v>200</v>
      </c>
      <c r="C50" s="131" t="s">
        <v>77</v>
      </c>
      <c r="D50" s="53">
        <f t="shared" si="8"/>
        <v>1000</v>
      </c>
      <c r="E50" s="53">
        <f t="shared" si="8"/>
        <v>0</v>
      </c>
      <c r="F50" s="55">
        <f t="shared" si="8"/>
        <v>1000</v>
      </c>
    </row>
    <row r="51" spans="1:6" s="2" customFormat="1" ht="32.25" customHeight="1">
      <c r="A51" s="5" t="s">
        <v>321</v>
      </c>
      <c r="B51" s="6">
        <v>200</v>
      </c>
      <c r="C51" s="131" t="s">
        <v>78</v>
      </c>
      <c r="D51" s="53">
        <f>D52</f>
        <v>1000</v>
      </c>
      <c r="E51" s="53">
        <f>E52</f>
        <v>0</v>
      </c>
      <c r="F51" s="55">
        <f>F52</f>
        <v>1000</v>
      </c>
    </row>
    <row r="52" spans="1:6" s="2" customFormat="1" ht="35.25" customHeight="1">
      <c r="A52" s="135" t="s">
        <v>309</v>
      </c>
      <c r="B52" s="136">
        <v>200</v>
      </c>
      <c r="C52" s="137" t="s">
        <v>79</v>
      </c>
      <c r="D52" s="138">
        <v>1000</v>
      </c>
      <c r="E52" s="138"/>
      <c r="F52" s="139">
        <f>D52-E52</f>
        <v>1000</v>
      </c>
    </row>
    <row r="53" spans="1:6" s="2" customFormat="1" ht="149.25" customHeight="1">
      <c r="A53" s="144" t="s">
        <v>12</v>
      </c>
      <c r="B53" s="145">
        <v>200</v>
      </c>
      <c r="C53" s="146" t="s">
        <v>13</v>
      </c>
      <c r="D53" s="147">
        <f aca="true" t="shared" si="9" ref="D53:F54">D54</f>
        <v>17700</v>
      </c>
      <c r="E53" s="147">
        <f t="shared" si="9"/>
        <v>17389</v>
      </c>
      <c r="F53" s="147">
        <f t="shared" si="9"/>
        <v>311</v>
      </c>
    </row>
    <row r="54" spans="1:6" s="2" customFormat="1" ht="30.75" customHeight="1">
      <c r="A54" s="5" t="s">
        <v>321</v>
      </c>
      <c r="B54" s="145">
        <v>200</v>
      </c>
      <c r="C54" s="146" t="s">
        <v>14</v>
      </c>
      <c r="D54" s="147">
        <f t="shared" si="9"/>
        <v>17700</v>
      </c>
      <c r="E54" s="149">
        <f t="shared" si="9"/>
        <v>17389</v>
      </c>
      <c r="F54" s="149">
        <f t="shared" si="9"/>
        <v>311</v>
      </c>
    </row>
    <row r="55" spans="1:6" s="2" customFormat="1" ht="35.25" customHeight="1">
      <c r="A55" s="135" t="s">
        <v>309</v>
      </c>
      <c r="B55" s="136">
        <v>200</v>
      </c>
      <c r="C55" s="137" t="s">
        <v>15</v>
      </c>
      <c r="D55" s="138">
        <v>17700</v>
      </c>
      <c r="E55" s="138">
        <v>17389</v>
      </c>
      <c r="F55" s="138">
        <f>D55-E55</f>
        <v>311</v>
      </c>
    </row>
    <row r="56" spans="1:6" s="2" customFormat="1" ht="33.75" customHeight="1">
      <c r="A56" s="5" t="s">
        <v>388</v>
      </c>
      <c r="B56" s="6">
        <v>200</v>
      </c>
      <c r="C56" s="131" t="s">
        <v>80</v>
      </c>
      <c r="D56" s="53">
        <f>D57</f>
        <v>61400</v>
      </c>
      <c r="E56" s="53">
        <f>E57</f>
        <v>2742.73</v>
      </c>
      <c r="F56" s="55">
        <f>F57</f>
        <v>58657.270000000004</v>
      </c>
    </row>
    <row r="57" spans="1:6" s="2" customFormat="1" ht="19.5" customHeight="1">
      <c r="A57" s="5" t="s">
        <v>332</v>
      </c>
      <c r="B57" s="6">
        <v>200</v>
      </c>
      <c r="C57" s="131" t="s">
        <v>81</v>
      </c>
      <c r="D57" s="53">
        <f>D58+D66+D62</f>
        <v>61400</v>
      </c>
      <c r="E57" s="53">
        <f>E58+E66+E62</f>
        <v>2742.73</v>
      </c>
      <c r="F57" s="55">
        <f>F58+F66+F62</f>
        <v>58657.270000000004</v>
      </c>
    </row>
    <row r="58" spans="1:6" s="2" customFormat="1" ht="138.75" customHeight="1">
      <c r="A58" s="5" t="s">
        <v>393</v>
      </c>
      <c r="B58" s="6">
        <v>200</v>
      </c>
      <c r="C58" s="131" t="s">
        <v>82</v>
      </c>
      <c r="D58" s="53">
        <f>D59</f>
        <v>10400</v>
      </c>
      <c r="E58" s="53">
        <f>E59</f>
        <v>1763.45</v>
      </c>
      <c r="F58" s="55">
        <f>F59</f>
        <v>8636.55</v>
      </c>
    </row>
    <row r="59" spans="1:6" s="2" customFormat="1" ht="35.25" customHeight="1">
      <c r="A59" s="5" t="s">
        <v>320</v>
      </c>
      <c r="B59" s="6">
        <v>200</v>
      </c>
      <c r="C59" s="131" t="s">
        <v>83</v>
      </c>
      <c r="D59" s="53">
        <f aca="true" t="shared" si="10" ref="D59:F60">D60</f>
        <v>10400</v>
      </c>
      <c r="E59" s="53">
        <f t="shared" si="10"/>
        <v>1763.45</v>
      </c>
      <c r="F59" s="55">
        <f t="shared" si="10"/>
        <v>8636.55</v>
      </c>
    </row>
    <row r="60" spans="1:6" s="2" customFormat="1" ht="33.75" customHeight="1">
      <c r="A60" s="5" t="s">
        <v>321</v>
      </c>
      <c r="B60" s="6">
        <v>200</v>
      </c>
      <c r="C60" s="131" t="s">
        <v>84</v>
      </c>
      <c r="D60" s="53">
        <f t="shared" si="10"/>
        <v>10400</v>
      </c>
      <c r="E60" s="53">
        <f t="shared" si="10"/>
        <v>1763.45</v>
      </c>
      <c r="F60" s="55">
        <f t="shared" si="10"/>
        <v>8636.55</v>
      </c>
    </row>
    <row r="61" spans="1:6" s="2" customFormat="1" ht="35.25" customHeight="1">
      <c r="A61" s="135" t="s">
        <v>309</v>
      </c>
      <c r="B61" s="136">
        <v>200</v>
      </c>
      <c r="C61" s="137" t="s">
        <v>85</v>
      </c>
      <c r="D61" s="138">
        <v>10400</v>
      </c>
      <c r="E61" s="138">
        <v>1763.45</v>
      </c>
      <c r="F61" s="139">
        <f>D61-E61</f>
        <v>8636.55</v>
      </c>
    </row>
    <row r="62" spans="1:6" s="2" customFormat="1" ht="92.25" customHeight="1">
      <c r="A62" s="57" t="s">
        <v>394</v>
      </c>
      <c r="B62" s="6">
        <v>200</v>
      </c>
      <c r="C62" s="131" t="s">
        <v>86</v>
      </c>
      <c r="D62" s="53">
        <f aca="true" t="shared" si="11" ref="D62:F64">D63</f>
        <v>45000</v>
      </c>
      <c r="E62" s="53">
        <f t="shared" si="11"/>
        <v>0</v>
      </c>
      <c r="F62" s="55">
        <f t="shared" si="11"/>
        <v>45000</v>
      </c>
    </row>
    <row r="63" spans="1:6" s="2" customFormat="1" ht="15" customHeight="1">
      <c r="A63" s="5" t="s">
        <v>320</v>
      </c>
      <c r="B63" s="6">
        <v>200</v>
      </c>
      <c r="C63" s="131" t="s">
        <v>87</v>
      </c>
      <c r="D63" s="53">
        <f t="shared" si="11"/>
        <v>45000</v>
      </c>
      <c r="E63" s="53">
        <f t="shared" si="11"/>
        <v>0</v>
      </c>
      <c r="F63" s="55">
        <f t="shared" si="11"/>
        <v>45000</v>
      </c>
    </row>
    <row r="64" spans="1:6" s="2" customFormat="1" ht="15" customHeight="1">
      <c r="A64" s="5" t="s">
        <v>321</v>
      </c>
      <c r="B64" s="6">
        <v>200</v>
      </c>
      <c r="C64" s="131" t="s">
        <v>88</v>
      </c>
      <c r="D64" s="53">
        <f t="shared" si="11"/>
        <v>45000</v>
      </c>
      <c r="E64" s="53">
        <f t="shared" si="11"/>
        <v>0</v>
      </c>
      <c r="F64" s="55">
        <f t="shared" si="11"/>
        <v>45000</v>
      </c>
    </row>
    <row r="65" spans="1:6" s="2" customFormat="1" ht="15" customHeight="1">
      <c r="A65" s="135" t="s">
        <v>309</v>
      </c>
      <c r="B65" s="136">
        <v>200</v>
      </c>
      <c r="C65" s="137" t="s">
        <v>89</v>
      </c>
      <c r="D65" s="138">
        <v>45000</v>
      </c>
      <c r="E65" s="138"/>
      <c r="F65" s="139">
        <f>D65-E65</f>
        <v>45000</v>
      </c>
    </row>
    <row r="66" spans="1:6" s="2" customFormat="1" ht="57" customHeight="1">
      <c r="A66" s="57" t="s">
        <v>395</v>
      </c>
      <c r="B66" s="6">
        <v>200</v>
      </c>
      <c r="C66" s="131" t="s">
        <v>418</v>
      </c>
      <c r="D66" s="53">
        <f aca="true" t="shared" si="12" ref="D66:F67">D67</f>
        <v>6000</v>
      </c>
      <c r="E66" s="53">
        <f t="shared" si="12"/>
        <v>979.28</v>
      </c>
      <c r="F66" s="55">
        <f t="shared" si="12"/>
        <v>5020.72</v>
      </c>
    </row>
    <row r="67" spans="1:6" s="2" customFormat="1" ht="24" customHeight="1">
      <c r="A67" s="5" t="s">
        <v>150</v>
      </c>
      <c r="B67" s="6">
        <v>200</v>
      </c>
      <c r="C67" s="131" t="s">
        <v>417</v>
      </c>
      <c r="D67" s="53">
        <f t="shared" si="12"/>
        <v>6000</v>
      </c>
      <c r="E67" s="53">
        <f t="shared" si="12"/>
        <v>979.28</v>
      </c>
      <c r="F67" s="55">
        <f t="shared" si="12"/>
        <v>5020.72</v>
      </c>
    </row>
    <row r="68" spans="1:6" s="2" customFormat="1" ht="21" customHeight="1">
      <c r="A68" s="135" t="s">
        <v>90</v>
      </c>
      <c r="B68" s="136">
        <v>200</v>
      </c>
      <c r="C68" s="137" t="s">
        <v>423</v>
      </c>
      <c r="D68" s="138">
        <v>6000</v>
      </c>
      <c r="E68" s="138">
        <v>979.28</v>
      </c>
      <c r="F68" s="139">
        <f>D68-E68</f>
        <v>5020.72</v>
      </c>
    </row>
    <row r="69" spans="1:6" ht="18" customHeight="1">
      <c r="A69" s="49" t="s">
        <v>304</v>
      </c>
      <c r="B69" s="6">
        <v>200</v>
      </c>
      <c r="C69" s="131" t="s">
        <v>91</v>
      </c>
      <c r="D69" s="53">
        <f aca="true" t="shared" si="13" ref="D69:F72">D70</f>
        <v>174800</v>
      </c>
      <c r="E69" s="53">
        <f t="shared" si="13"/>
        <v>53956.74</v>
      </c>
      <c r="F69" s="53">
        <f t="shared" si="13"/>
        <v>120843.26000000001</v>
      </c>
    </row>
    <row r="70" spans="1:6" ht="24.75" customHeight="1">
      <c r="A70" s="5" t="s">
        <v>315</v>
      </c>
      <c r="B70" s="6">
        <v>200</v>
      </c>
      <c r="C70" s="131" t="s">
        <v>92</v>
      </c>
      <c r="D70" s="53">
        <f t="shared" si="13"/>
        <v>174800</v>
      </c>
      <c r="E70" s="53">
        <f t="shared" si="13"/>
        <v>53956.74</v>
      </c>
      <c r="F70" s="53">
        <f t="shared" si="13"/>
        <v>120843.26000000001</v>
      </c>
    </row>
    <row r="71" spans="1:6" ht="32.25" customHeight="1">
      <c r="A71" s="5" t="s">
        <v>388</v>
      </c>
      <c r="B71" s="6">
        <v>200</v>
      </c>
      <c r="C71" s="131" t="s">
        <v>93</v>
      </c>
      <c r="D71" s="53">
        <f t="shared" si="13"/>
        <v>174800</v>
      </c>
      <c r="E71" s="53">
        <f t="shared" si="13"/>
        <v>53956.74</v>
      </c>
      <c r="F71" s="53">
        <f t="shared" si="13"/>
        <v>120843.26000000001</v>
      </c>
    </row>
    <row r="72" spans="1:6" ht="16.5" customHeight="1">
      <c r="A72" s="5" t="s">
        <v>332</v>
      </c>
      <c r="B72" s="6">
        <v>200</v>
      </c>
      <c r="C72" s="131" t="s">
        <v>94</v>
      </c>
      <c r="D72" s="53">
        <f t="shared" si="13"/>
        <v>174800</v>
      </c>
      <c r="E72" s="53">
        <f t="shared" si="13"/>
        <v>53956.74</v>
      </c>
      <c r="F72" s="53">
        <f t="shared" si="13"/>
        <v>120843.26000000001</v>
      </c>
    </row>
    <row r="73" spans="1:6" ht="97.5" customHeight="1">
      <c r="A73" s="5" t="s">
        <v>396</v>
      </c>
      <c r="B73" s="6">
        <v>200</v>
      </c>
      <c r="C73" s="131" t="s">
        <v>95</v>
      </c>
      <c r="D73" s="53">
        <f>D74</f>
        <v>174800</v>
      </c>
      <c r="E73" s="53">
        <f>E74</f>
        <v>53956.74</v>
      </c>
      <c r="F73" s="53">
        <f>F74</f>
        <v>120843.26000000001</v>
      </c>
    </row>
    <row r="74" spans="1:6" ht="34.5" customHeight="1">
      <c r="A74" s="5" t="s">
        <v>151</v>
      </c>
      <c r="B74" s="6">
        <v>200</v>
      </c>
      <c r="C74" s="131" t="s">
        <v>96</v>
      </c>
      <c r="D74" s="53">
        <f>D75+D76</f>
        <v>174800</v>
      </c>
      <c r="E74" s="53">
        <f>E75+E76</f>
        <v>53956.74</v>
      </c>
      <c r="F74" s="53">
        <f>F75+F76</f>
        <v>120843.26000000001</v>
      </c>
    </row>
    <row r="75" spans="1:6" ht="21.75" customHeight="1">
      <c r="A75" s="135" t="s">
        <v>331</v>
      </c>
      <c r="B75" s="136">
        <v>200</v>
      </c>
      <c r="C75" s="137" t="s">
        <v>97</v>
      </c>
      <c r="D75" s="138">
        <v>135000</v>
      </c>
      <c r="E75" s="138">
        <v>43929.43</v>
      </c>
      <c r="F75" s="139">
        <f>D75-E75</f>
        <v>91070.57</v>
      </c>
    </row>
    <row r="76" spans="1:6" ht="21.75" customHeight="1">
      <c r="A76" s="135" t="s">
        <v>51</v>
      </c>
      <c r="B76" s="136">
        <v>200</v>
      </c>
      <c r="C76" s="137" t="s">
        <v>348</v>
      </c>
      <c r="D76" s="138">
        <v>39800</v>
      </c>
      <c r="E76" s="138">
        <v>10027.31</v>
      </c>
      <c r="F76" s="139">
        <f>D76-E76</f>
        <v>29772.690000000002</v>
      </c>
    </row>
    <row r="77" spans="1:6" ht="37.5" customHeight="1">
      <c r="A77" s="49" t="s">
        <v>305</v>
      </c>
      <c r="B77" s="6">
        <v>200</v>
      </c>
      <c r="C77" s="131" t="s">
        <v>99</v>
      </c>
      <c r="D77" s="53">
        <f aca="true" t="shared" si="14" ref="D77:F79">D78</f>
        <v>25000</v>
      </c>
      <c r="E77" s="53">
        <f t="shared" si="14"/>
        <v>1326</v>
      </c>
      <c r="F77" s="55">
        <f t="shared" si="14"/>
        <v>5100</v>
      </c>
    </row>
    <row r="78" spans="1:6" ht="45" customHeight="1">
      <c r="A78" s="5" t="s">
        <v>316</v>
      </c>
      <c r="B78" s="6">
        <v>200</v>
      </c>
      <c r="C78" s="131" t="s">
        <v>98</v>
      </c>
      <c r="D78" s="53">
        <f t="shared" si="14"/>
        <v>25000</v>
      </c>
      <c r="E78" s="53">
        <f t="shared" si="14"/>
        <v>1326</v>
      </c>
      <c r="F78" s="55">
        <f t="shared" si="14"/>
        <v>5100</v>
      </c>
    </row>
    <row r="79" spans="1:6" ht="78.75" customHeight="1">
      <c r="A79" s="5" t="s">
        <v>397</v>
      </c>
      <c r="B79" s="6">
        <v>200</v>
      </c>
      <c r="C79" s="131" t="s">
        <v>100</v>
      </c>
      <c r="D79" s="53">
        <f>D80+D84+D87</f>
        <v>25000</v>
      </c>
      <c r="E79" s="53">
        <f>E80+E84+E87</f>
        <v>1326</v>
      </c>
      <c r="F79" s="55">
        <f t="shared" si="14"/>
        <v>5100</v>
      </c>
    </row>
    <row r="80" spans="1:6" ht="23.25" customHeight="1">
      <c r="A80" s="5" t="s">
        <v>157</v>
      </c>
      <c r="B80" s="6">
        <v>200</v>
      </c>
      <c r="C80" s="131" t="s">
        <v>101</v>
      </c>
      <c r="D80" s="53">
        <f>D83</f>
        <v>5100</v>
      </c>
      <c r="E80" s="53">
        <f>E83</f>
        <v>0</v>
      </c>
      <c r="F80" s="55">
        <f>F83</f>
        <v>5100</v>
      </c>
    </row>
    <row r="81" spans="1:6" ht="174.75" customHeight="1">
      <c r="A81" s="5" t="s">
        <v>398</v>
      </c>
      <c r="B81" s="6">
        <v>200</v>
      </c>
      <c r="C81" s="131" t="s">
        <v>102</v>
      </c>
      <c r="D81" s="53">
        <f aca="true" t="shared" si="15" ref="D81:F82">D82</f>
        <v>5100</v>
      </c>
      <c r="E81" s="53">
        <f t="shared" si="15"/>
        <v>0</v>
      </c>
      <c r="F81" s="55">
        <f t="shared" si="15"/>
        <v>5100</v>
      </c>
    </row>
    <row r="82" spans="1:6" ht="27" customHeight="1">
      <c r="A82" s="5" t="s">
        <v>321</v>
      </c>
      <c r="B82" s="6">
        <v>200</v>
      </c>
      <c r="C82" s="131" t="s">
        <v>103</v>
      </c>
      <c r="D82" s="53">
        <f t="shared" si="15"/>
        <v>5100</v>
      </c>
      <c r="E82" s="53">
        <f t="shared" si="15"/>
        <v>0</v>
      </c>
      <c r="F82" s="55">
        <f t="shared" si="15"/>
        <v>5100</v>
      </c>
    </row>
    <row r="83" spans="1:6" ht="36" customHeight="1">
      <c r="A83" s="135" t="s">
        <v>309</v>
      </c>
      <c r="B83" s="136">
        <v>200</v>
      </c>
      <c r="C83" s="137" t="s">
        <v>104</v>
      </c>
      <c r="D83" s="138">
        <v>5100</v>
      </c>
      <c r="E83" s="138"/>
      <c r="F83" s="139">
        <f>D83-E83</f>
        <v>5100</v>
      </c>
    </row>
    <row r="84" spans="1:6" ht="107.25" customHeight="1">
      <c r="A84" s="144" t="s">
        <v>16</v>
      </c>
      <c r="B84" s="145">
        <v>200</v>
      </c>
      <c r="C84" s="146" t="s">
        <v>17</v>
      </c>
      <c r="D84" s="147">
        <v>17700</v>
      </c>
      <c r="E84" s="147">
        <f>E85</f>
        <v>1326</v>
      </c>
      <c r="F84" s="147">
        <f>F85</f>
        <v>16374</v>
      </c>
    </row>
    <row r="85" spans="1:6" ht="26.25" customHeight="1">
      <c r="A85" s="5" t="s">
        <v>321</v>
      </c>
      <c r="B85" s="145">
        <v>200</v>
      </c>
      <c r="C85" s="146" t="s">
        <v>18</v>
      </c>
      <c r="D85" s="147">
        <v>17700</v>
      </c>
      <c r="E85" s="147">
        <f>E86</f>
        <v>1326</v>
      </c>
      <c r="F85" s="147">
        <f>F86</f>
        <v>16374</v>
      </c>
    </row>
    <row r="86" spans="1:6" ht="36" customHeight="1">
      <c r="A86" s="135" t="s">
        <v>309</v>
      </c>
      <c r="B86" s="136">
        <v>200</v>
      </c>
      <c r="C86" s="137" t="s">
        <v>19</v>
      </c>
      <c r="D86" s="138">
        <v>17700</v>
      </c>
      <c r="E86" s="138">
        <v>1326</v>
      </c>
      <c r="F86" s="138">
        <f>D86-E86</f>
        <v>16374</v>
      </c>
    </row>
    <row r="87" spans="1:6" ht="117" customHeight="1">
      <c r="A87" s="144" t="s">
        <v>20</v>
      </c>
      <c r="B87" s="145">
        <v>200</v>
      </c>
      <c r="C87" s="146" t="s">
        <v>21</v>
      </c>
      <c r="D87" s="147">
        <f>D88</f>
        <v>2200</v>
      </c>
      <c r="E87" s="147"/>
      <c r="F87" s="148"/>
    </row>
    <row r="88" spans="1:6" ht="21" customHeight="1">
      <c r="A88" s="144" t="s">
        <v>321</v>
      </c>
      <c r="B88" s="145">
        <v>200</v>
      </c>
      <c r="C88" s="146" t="s">
        <v>22</v>
      </c>
      <c r="D88" s="147">
        <f>D89</f>
        <v>2200</v>
      </c>
      <c r="E88" s="147"/>
      <c r="F88" s="148"/>
    </row>
    <row r="89" spans="1:6" ht="33.75" customHeight="1">
      <c r="A89" s="135" t="s">
        <v>309</v>
      </c>
      <c r="B89" s="136">
        <v>200</v>
      </c>
      <c r="C89" s="137" t="s">
        <v>23</v>
      </c>
      <c r="D89" s="138">
        <v>2200</v>
      </c>
      <c r="E89" s="138"/>
      <c r="F89" s="139"/>
    </row>
    <row r="90" spans="1:6" ht="16.5" customHeight="1">
      <c r="A90" s="49" t="s">
        <v>306</v>
      </c>
      <c r="B90" s="6">
        <v>200</v>
      </c>
      <c r="C90" s="131" t="s">
        <v>105</v>
      </c>
      <c r="D90" s="53">
        <f aca="true" t="shared" si="16" ref="D90:F92">D91</f>
        <v>556200</v>
      </c>
      <c r="E90" s="53">
        <f t="shared" si="16"/>
        <v>75135.90999999999</v>
      </c>
      <c r="F90" s="55">
        <f t="shared" si="16"/>
        <v>120991.35</v>
      </c>
    </row>
    <row r="91" spans="1:6" ht="13.5" customHeight="1">
      <c r="A91" s="5" t="s">
        <v>317</v>
      </c>
      <c r="B91" s="6">
        <v>200</v>
      </c>
      <c r="C91" s="131" t="s">
        <v>106</v>
      </c>
      <c r="D91" s="53">
        <f t="shared" si="16"/>
        <v>556200</v>
      </c>
      <c r="E91" s="53">
        <f t="shared" si="16"/>
        <v>75135.90999999999</v>
      </c>
      <c r="F91" s="55">
        <f t="shared" si="16"/>
        <v>120991.35</v>
      </c>
    </row>
    <row r="92" spans="1:6" ht="36.75" customHeight="1">
      <c r="A92" s="5" t="s">
        <v>399</v>
      </c>
      <c r="B92" s="6">
        <v>200</v>
      </c>
      <c r="C92" s="131" t="s">
        <v>107</v>
      </c>
      <c r="D92" s="53">
        <f t="shared" si="16"/>
        <v>556200</v>
      </c>
      <c r="E92" s="53">
        <f t="shared" si="16"/>
        <v>75135.90999999999</v>
      </c>
      <c r="F92" s="55">
        <f t="shared" si="16"/>
        <v>120991.35</v>
      </c>
    </row>
    <row r="93" spans="1:6" ht="24" customHeight="1">
      <c r="A93" s="5" t="s">
        <v>158</v>
      </c>
      <c r="B93" s="6">
        <v>200</v>
      </c>
      <c r="C93" s="131" t="s">
        <v>108</v>
      </c>
      <c r="D93" s="53">
        <f>D94+D97+D100+D103</f>
        <v>556200</v>
      </c>
      <c r="E93" s="53">
        <f>E94+E97+E100+E103</f>
        <v>75135.90999999999</v>
      </c>
      <c r="F93" s="55">
        <f>F94+F97+F103</f>
        <v>120991.35</v>
      </c>
    </row>
    <row r="94" spans="1:6" ht="68.25" customHeight="1">
      <c r="A94" s="16" t="s">
        <v>400</v>
      </c>
      <c r="B94" s="6">
        <v>200</v>
      </c>
      <c r="C94" s="131" t="s">
        <v>109</v>
      </c>
      <c r="D94" s="53">
        <f aca="true" t="shared" si="17" ref="D94:F95">D95</f>
        <v>6500</v>
      </c>
      <c r="E94" s="53">
        <f t="shared" si="17"/>
        <v>0</v>
      </c>
      <c r="F94" s="55">
        <f t="shared" si="17"/>
        <v>6500</v>
      </c>
    </row>
    <row r="95" spans="1:6" ht="28.5" customHeight="1">
      <c r="A95" s="5" t="s">
        <v>321</v>
      </c>
      <c r="B95" s="6">
        <v>200</v>
      </c>
      <c r="C95" s="131" t="s">
        <v>110</v>
      </c>
      <c r="D95" s="53">
        <f t="shared" si="17"/>
        <v>6500</v>
      </c>
      <c r="E95" s="53">
        <f t="shared" si="17"/>
        <v>0</v>
      </c>
      <c r="F95" s="55">
        <f t="shared" si="17"/>
        <v>6500</v>
      </c>
    </row>
    <row r="96" spans="1:6" ht="33.75" customHeight="1">
      <c r="A96" s="135" t="s">
        <v>309</v>
      </c>
      <c r="B96" s="136">
        <v>200</v>
      </c>
      <c r="C96" s="137" t="s">
        <v>111</v>
      </c>
      <c r="D96" s="138">
        <v>6500</v>
      </c>
      <c r="E96" s="138"/>
      <c r="F96" s="139">
        <f>D96-E96</f>
        <v>6500</v>
      </c>
    </row>
    <row r="97" spans="1:6" ht="153" customHeight="1">
      <c r="A97" s="5" t="s">
        <v>401</v>
      </c>
      <c r="B97" s="6">
        <v>200</v>
      </c>
      <c r="C97" s="131" t="s">
        <v>25</v>
      </c>
      <c r="D97" s="53">
        <f aca="true" t="shared" si="18" ref="D97:F98">D98</f>
        <v>4600</v>
      </c>
      <c r="E97" s="53">
        <f t="shared" si="18"/>
        <v>4508.65</v>
      </c>
      <c r="F97" s="55">
        <f t="shared" si="18"/>
        <v>91.35000000000036</v>
      </c>
    </row>
    <row r="98" spans="1:6" ht="34.5" customHeight="1">
      <c r="A98" s="5" t="s">
        <v>321</v>
      </c>
      <c r="B98" s="6">
        <v>200</v>
      </c>
      <c r="C98" s="131" t="s">
        <v>26</v>
      </c>
      <c r="D98" s="53">
        <f t="shared" si="18"/>
        <v>4600</v>
      </c>
      <c r="E98" s="53">
        <f t="shared" si="18"/>
        <v>4508.65</v>
      </c>
      <c r="F98" s="55">
        <f t="shared" si="18"/>
        <v>91.35000000000036</v>
      </c>
    </row>
    <row r="99" spans="1:6" ht="39.75" customHeight="1">
      <c r="A99" s="135" t="s">
        <v>309</v>
      </c>
      <c r="B99" s="136">
        <v>200</v>
      </c>
      <c r="C99" s="137" t="s">
        <v>24</v>
      </c>
      <c r="D99" s="138">
        <v>4600</v>
      </c>
      <c r="E99" s="138">
        <v>4508.65</v>
      </c>
      <c r="F99" s="139">
        <f>D99-E99</f>
        <v>91.35000000000036</v>
      </c>
    </row>
    <row r="100" spans="1:6" s="153" customFormat="1" ht="150.75" customHeight="1">
      <c r="A100" s="5" t="s">
        <v>401</v>
      </c>
      <c r="B100" s="6">
        <v>200</v>
      </c>
      <c r="C100" s="131" t="s">
        <v>410</v>
      </c>
      <c r="D100" s="53">
        <f aca="true" t="shared" si="19" ref="D100:F101">D101</f>
        <v>430700</v>
      </c>
      <c r="E100" s="53">
        <f t="shared" si="19"/>
        <v>70627.26</v>
      </c>
      <c r="F100" s="53">
        <f t="shared" si="19"/>
        <v>360072.74</v>
      </c>
    </row>
    <row r="101" spans="1:6" ht="34.5" customHeight="1">
      <c r="A101" s="5" t="s">
        <v>321</v>
      </c>
      <c r="B101" s="6">
        <v>200</v>
      </c>
      <c r="C101" s="131" t="s">
        <v>412</v>
      </c>
      <c r="D101" s="53">
        <f t="shared" si="19"/>
        <v>430700</v>
      </c>
      <c r="E101" s="53">
        <f t="shared" si="19"/>
        <v>70627.26</v>
      </c>
      <c r="F101" s="53">
        <f t="shared" si="19"/>
        <v>360072.74</v>
      </c>
    </row>
    <row r="102" spans="1:6" ht="39.75" customHeight="1">
      <c r="A102" s="135" t="s">
        <v>309</v>
      </c>
      <c r="B102" s="136">
        <v>200</v>
      </c>
      <c r="C102" s="137" t="s">
        <v>411</v>
      </c>
      <c r="D102" s="138">
        <v>430700</v>
      </c>
      <c r="E102" s="138">
        <v>70627.26</v>
      </c>
      <c r="F102" s="138">
        <f>D102-E102</f>
        <v>360072.74</v>
      </c>
    </row>
    <row r="103" spans="1:6" ht="147.75" customHeight="1">
      <c r="A103" s="5" t="s">
        <v>402</v>
      </c>
      <c r="B103" s="6">
        <v>200</v>
      </c>
      <c r="C103" s="131" t="s">
        <v>353</v>
      </c>
      <c r="D103" s="53">
        <f aca="true" t="shared" si="20" ref="D103:F104">D104</f>
        <v>114400</v>
      </c>
      <c r="E103" s="53">
        <f t="shared" si="20"/>
        <v>0</v>
      </c>
      <c r="F103" s="55">
        <f t="shared" si="20"/>
        <v>114400</v>
      </c>
    </row>
    <row r="104" spans="1:6" ht="33.75" customHeight="1">
      <c r="A104" s="5" t="s">
        <v>321</v>
      </c>
      <c r="B104" s="6">
        <v>200</v>
      </c>
      <c r="C104" s="131" t="s">
        <v>354</v>
      </c>
      <c r="D104" s="53">
        <f t="shared" si="20"/>
        <v>114400</v>
      </c>
      <c r="E104" s="53">
        <f t="shared" si="20"/>
        <v>0</v>
      </c>
      <c r="F104" s="55">
        <f t="shared" si="20"/>
        <v>114400</v>
      </c>
    </row>
    <row r="105" spans="1:6" ht="33.75" customHeight="1">
      <c r="A105" s="135" t="s">
        <v>309</v>
      </c>
      <c r="B105" s="136">
        <v>200</v>
      </c>
      <c r="C105" s="137" t="s">
        <v>355</v>
      </c>
      <c r="D105" s="138">
        <v>114400</v>
      </c>
      <c r="E105" s="138"/>
      <c r="F105" s="139">
        <f>D105-E105</f>
        <v>114400</v>
      </c>
    </row>
    <row r="106" spans="1:6" ht="25.5" customHeight="1">
      <c r="A106" s="49" t="s">
        <v>307</v>
      </c>
      <c r="B106" s="6">
        <v>200</v>
      </c>
      <c r="C106" s="131" t="s">
        <v>112</v>
      </c>
      <c r="D106" s="53">
        <f>D115+D107</f>
        <v>423600</v>
      </c>
      <c r="E106" s="53">
        <f>E115+E107</f>
        <v>361259.6</v>
      </c>
      <c r="F106" s="55">
        <f>F115+F107</f>
        <v>42340.400000000016</v>
      </c>
    </row>
    <row r="107" spans="1:6" ht="13.5" customHeight="1">
      <c r="A107" s="5" t="s">
        <v>31</v>
      </c>
      <c r="B107" s="6">
        <v>200</v>
      </c>
      <c r="C107" s="131" t="s">
        <v>32</v>
      </c>
      <c r="D107" s="53">
        <f>D108+D112</f>
        <v>30000</v>
      </c>
      <c r="E107" s="53">
        <f>E108</f>
        <v>0</v>
      </c>
      <c r="F107" s="55">
        <f>F108</f>
        <v>10000</v>
      </c>
    </row>
    <row r="108" spans="1:6" ht="33.75" customHeight="1">
      <c r="A108" s="5" t="s">
        <v>329</v>
      </c>
      <c r="B108" s="6">
        <v>200</v>
      </c>
      <c r="C108" s="131" t="s">
        <v>33</v>
      </c>
      <c r="D108" s="53">
        <f>D109</f>
        <v>10000</v>
      </c>
      <c r="E108" s="53">
        <f>E109</f>
        <v>0</v>
      </c>
      <c r="F108" s="55">
        <f>F109</f>
        <v>10000</v>
      </c>
    </row>
    <row r="109" spans="1:6" ht="113.25" customHeight="1">
      <c r="A109" s="57" t="s">
        <v>30</v>
      </c>
      <c r="B109" s="6">
        <v>200</v>
      </c>
      <c r="C109" s="131" t="s">
        <v>29</v>
      </c>
      <c r="D109" s="53">
        <f aca="true" t="shared" si="21" ref="D109:F110">D110</f>
        <v>10000</v>
      </c>
      <c r="E109" s="53">
        <f t="shared" si="21"/>
        <v>0</v>
      </c>
      <c r="F109" s="55">
        <f t="shared" si="21"/>
        <v>10000</v>
      </c>
    </row>
    <row r="110" spans="1:6" ht="24" customHeight="1">
      <c r="A110" s="5" t="s">
        <v>321</v>
      </c>
      <c r="B110" s="6">
        <v>200</v>
      </c>
      <c r="C110" s="131" t="s">
        <v>28</v>
      </c>
      <c r="D110" s="53">
        <f t="shared" si="21"/>
        <v>10000</v>
      </c>
      <c r="E110" s="53">
        <f t="shared" si="21"/>
        <v>0</v>
      </c>
      <c r="F110" s="55">
        <f t="shared" si="21"/>
        <v>10000</v>
      </c>
    </row>
    <row r="111" spans="1:6" ht="31.5" customHeight="1">
      <c r="A111" s="135" t="s">
        <v>309</v>
      </c>
      <c r="B111" s="136">
        <v>200</v>
      </c>
      <c r="C111" s="137" t="s">
        <v>27</v>
      </c>
      <c r="D111" s="138">
        <v>10000</v>
      </c>
      <c r="E111" s="138"/>
      <c r="F111" s="139">
        <f>D111-E111</f>
        <v>10000</v>
      </c>
    </row>
    <row r="112" spans="1:6" ht="137.25" customHeight="1">
      <c r="A112" s="144" t="s">
        <v>37</v>
      </c>
      <c r="B112" s="151"/>
      <c r="C112" s="146" t="s">
        <v>36</v>
      </c>
      <c r="D112" s="147">
        <f>D113</f>
        <v>20000</v>
      </c>
      <c r="E112" s="149"/>
      <c r="F112" s="150"/>
    </row>
    <row r="113" spans="1:6" ht="24" customHeight="1">
      <c r="A113" s="5" t="s">
        <v>321</v>
      </c>
      <c r="B113" s="151"/>
      <c r="C113" s="146" t="s">
        <v>34</v>
      </c>
      <c r="D113" s="147">
        <f>D114</f>
        <v>20000</v>
      </c>
      <c r="E113" s="149"/>
      <c r="F113" s="150"/>
    </row>
    <row r="114" spans="1:6" ht="31.5" customHeight="1">
      <c r="A114" s="135" t="s">
        <v>309</v>
      </c>
      <c r="B114" s="136">
        <v>200</v>
      </c>
      <c r="C114" s="137" t="s">
        <v>35</v>
      </c>
      <c r="D114" s="138">
        <v>20000</v>
      </c>
      <c r="E114" s="138"/>
      <c r="F114" s="139"/>
    </row>
    <row r="115" spans="1:6" ht="15" customHeight="1">
      <c r="A115" s="5" t="s">
        <v>318</v>
      </c>
      <c r="B115" s="6">
        <v>200</v>
      </c>
      <c r="C115" s="131" t="s">
        <v>113</v>
      </c>
      <c r="D115" s="53">
        <f>D116</f>
        <v>393600</v>
      </c>
      <c r="E115" s="53">
        <f>E116</f>
        <v>361259.6</v>
      </c>
      <c r="F115" s="55">
        <f>F116</f>
        <v>32340.400000000016</v>
      </c>
    </row>
    <row r="116" spans="1:6" ht="39.75" customHeight="1">
      <c r="A116" s="5" t="s">
        <v>159</v>
      </c>
      <c r="B116" s="6">
        <v>200</v>
      </c>
      <c r="C116" s="131" t="s">
        <v>114</v>
      </c>
      <c r="D116" s="53">
        <f>D117+D121</f>
        <v>393600</v>
      </c>
      <c r="E116" s="53">
        <f>E117+E121</f>
        <v>361259.6</v>
      </c>
      <c r="F116" s="53">
        <f>F117+F121</f>
        <v>32340.400000000016</v>
      </c>
    </row>
    <row r="117" spans="1:6" ht="46.5" customHeight="1">
      <c r="A117" s="5" t="s">
        <v>403</v>
      </c>
      <c r="B117" s="6">
        <v>200</v>
      </c>
      <c r="C117" s="131" t="s">
        <v>416</v>
      </c>
      <c r="D117" s="53">
        <f aca="true" t="shared" si="22" ref="D117:F119">D118</f>
        <v>308600</v>
      </c>
      <c r="E117" s="53">
        <f t="shared" si="22"/>
        <v>302517.67</v>
      </c>
      <c r="F117" s="55">
        <f t="shared" si="22"/>
        <v>6082.330000000016</v>
      </c>
    </row>
    <row r="118" spans="1:6" ht="171.75" customHeight="1">
      <c r="A118" s="5" t="s">
        <v>0</v>
      </c>
      <c r="B118" s="6">
        <v>200</v>
      </c>
      <c r="C118" s="131" t="s">
        <v>415</v>
      </c>
      <c r="D118" s="53">
        <f t="shared" si="22"/>
        <v>308600</v>
      </c>
      <c r="E118" s="53">
        <f t="shared" si="22"/>
        <v>302517.67</v>
      </c>
      <c r="F118" s="55">
        <f t="shared" si="22"/>
        <v>6082.330000000016</v>
      </c>
    </row>
    <row r="119" spans="1:6" ht="37.5" customHeight="1">
      <c r="A119" s="5" t="s">
        <v>321</v>
      </c>
      <c r="B119" s="6">
        <v>200</v>
      </c>
      <c r="C119" s="131" t="s">
        <v>414</v>
      </c>
      <c r="D119" s="53">
        <f t="shared" si="22"/>
        <v>308600</v>
      </c>
      <c r="E119" s="53">
        <f t="shared" si="22"/>
        <v>302517.67</v>
      </c>
      <c r="F119" s="55">
        <f t="shared" si="22"/>
        <v>6082.330000000016</v>
      </c>
    </row>
    <row r="120" spans="1:6" ht="37.5" customHeight="1">
      <c r="A120" s="135" t="s">
        <v>309</v>
      </c>
      <c r="B120" s="136">
        <v>200</v>
      </c>
      <c r="C120" s="137" t="s">
        <v>413</v>
      </c>
      <c r="D120" s="138">
        <v>308600</v>
      </c>
      <c r="E120" s="138">
        <v>302517.67</v>
      </c>
      <c r="F120" s="139">
        <f>D120-E120</f>
        <v>6082.330000000016</v>
      </c>
    </row>
    <row r="121" spans="1:6" ht="35.25" customHeight="1">
      <c r="A121" s="5" t="s">
        <v>1</v>
      </c>
      <c r="B121" s="6">
        <v>200</v>
      </c>
      <c r="C121" s="131" t="s">
        <v>115</v>
      </c>
      <c r="D121" s="53">
        <f>D122+D125</f>
        <v>85000</v>
      </c>
      <c r="E121" s="53">
        <f>E122+E125</f>
        <v>58741.93</v>
      </c>
      <c r="F121" s="55">
        <f>F122+F125</f>
        <v>26258.07</v>
      </c>
    </row>
    <row r="122" spans="1:6" ht="138" customHeight="1">
      <c r="A122" s="5" t="s">
        <v>2</v>
      </c>
      <c r="B122" s="6">
        <v>200</v>
      </c>
      <c r="C122" s="131" t="s">
        <v>116</v>
      </c>
      <c r="D122" s="53">
        <f aca="true" t="shared" si="23" ref="D122:F123">D123</f>
        <v>35000</v>
      </c>
      <c r="E122" s="53">
        <f t="shared" si="23"/>
        <v>24884.78</v>
      </c>
      <c r="F122" s="55">
        <f t="shared" si="23"/>
        <v>10115.220000000001</v>
      </c>
    </row>
    <row r="123" spans="1:6" ht="25.5" customHeight="1">
      <c r="A123" s="5" t="s">
        <v>321</v>
      </c>
      <c r="B123" s="6">
        <v>200</v>
      </c>
      <c r="C123" s="131" t="s">
        <v>117</v>
      </c>
      <c r="D123" s="53">
        <f t="shared" si="23"/>
        <v>35000</v>
      </c>
      <c r="E123" s="53">
        <f t="shared" si="23"/>
        <v>24884.78</v>
      </c>
      <c r="F123" s="55">
        <f t="shared" si="23"/>
        <v>10115.220000000001</v>
      </c>
    </row>
    <row r="124" spans="1:6" ht="21.75" customHeight="1">
      <c r="A124" s="135" t="s">
        <v>309</v>
      </c>
      <c r="B124" s="136">
        <v>200</v>
      </c>
      <c r="C124" s="137" t="s">
        <v>118</v>
      </c>
      <c r="D124" s="138">
        <v>35000</v>
      </c>
      <c r="E124" s="138">
        <v>24884.78</v>
      </c>
      <c r="F124" s="139">
        <f>D124-E124</f>
        <v>10115.220000000001</v>
      </c>
    </row>
    <row r="125" spans="1:6" ht="154.5" customHeight="1">
      <c r="A125" s="5" t="s">
        <v>3</v>
      </c>
      <c r="B125" s="6">
        <v>200</v>
      </c>
      <c r="C125" s="131" t="s">
        <v>119</v>
      </c>
      <c r="D125" s="53">
        <f aca="true" t="shared" si="24" ref="D125:F126">D126</f>
        <v>50000</v>
      </c>
      <c r="E125" s="53">
        <f t="shared" si="24"/>
        <v>33857.15</v>
      </c>
      <c r="F125" s="55">
        <f t="shared" si="24"/>
        <v>16142.849999999999</v>
      </c>
    </row>
    <row r="126" spans="1:6" ht="21.75" customHeight="1">
      <c r="A126" s="5" t="s">
        <v>321</v>
      </c>
      <c r="B126" s="6">
        <v>200</v>
      </c>
      <c r="C126" s="131" t="s">
        <v>120</v>
      </c>
      <c r="D126" s="53">
        <f t="shared" si="24"/>
        <v>50000</v>
      </c>
      <c r="E126" s="53">
        <f t="shared" si="24"/>
        <v>33857.15</v>
      </c>
      <c r="F126" s="55">
        <f t="shared" si="24"/>
        <v>16142.849999999999</v>
      </c>
    </row>
    <row r="127" spans="1:6" ht="33.75" customHeight="1">
      <c r="A127" s="135" t="s">
        <v>309</v>
      </c>
      <c r="B127" s="136">
        <v>200</v>
      </c>
      <c r="C127" s="137" t="s">
        <v>38</v>
      </c>
      <c r="D127" s="138">
        <v>50000</v>
      </c>
      <c r="E127" s="138">
        <v>33857.15</v>
      </c>
      <c r="F127" s="139">
        <f>D127-E127</f>
        <v>16142.849999999999</v>
      </c>
    </row>
    <row r="128" spans="1:6" ht="33.75" customHeight="1">
      <c r="A128" s="49" t="s">
        <v>39</v>
      </c>
      <c r="B128" s="145">
        <v>200</v>
      </c>
      <c r="C128" s="146" t="s">
        <v>44</v>
      </c>
      <c r="D128" s="147">
        <f>D129</f>
        <v>3000</v>
      </c>
      <c r="E128" s="149"/>
      <c r="F128" s="150"/>
    </row>
    <row r="129" spans="1:6" ht="99" customHeight="1">
      <c r="A129" s="144" t="s">
        <v>41</v>
      </c>
      <c r="B129" s="145">
        <v>200</v>
      </c>
      <c r="C129" s="146" t="s">
        <v>42</v>
      </c>
      <c r="D129" s="147">
        <f>D130</f>
        <v>3000</v>
      </c>
      <c r="E129" s="149"/>
      <c r="F129" s="150"/>
    </row>
    <row r="130" spans="1:6" ht="27" customHeight="1">
      <c r="A130" s="5" t="s">
        <v>321</v>
      </c>
      <c r="B130" s="145">
        <v>200</v>
      </c>
      <c r="C130" s="146" t="s">
        <v>43</v>
      </c>
      <c r="D130" s="147">
        <f>D131</f>
        <v>3000</v>
      </c>
      <c r="E130" s="149"/>
      <c r="F130" s="150"/>
    </row>
    <row r="131" spans="1:6" ht="33.75" customHeight="1">
      <c r="A131" s="135" t="s">
        <v>309</v>
      </c>
      <c r="B131" s="136">
        <v>200</v>
      </c>
      <c r="C131" s="137" t="s">
        <v>40</v>
      </c>
      <c r="D131" s="138">
        <v>3000</v>
      </c>
      <c r="E131" s="138"/>
      <c r="F131" s="139"/>
    </row>
    <row r="132" spans="1:6" ht="18" customHeight="1">
      <c r="A132" s="49" t="s">
        <v>45</v>
      </c>
      <c r="B132" s="145">
        <v>200</v>
      </c>
      <c r="C132" s="146" t="s">
        <v>48</v>
      </c>
      <c r="D132" s="147">
        <f>D133</f>
        <v>10000</v>
      </c>
      <c r="E132" s="149"/>
      <c r="F132" s="150"/>
    </row>
    <row r="133" spans="1:6" ht="36" customHeight="1">
      <c r="A133" s="144" t="s">
        <v>46</v>
      </c>
      <c r="B133" s="145">
        <v>200</v>
      </c>
      <c r="C133" s="146" t="s">
        <v>47</v>
      </c>
      <c r="D133" s="147">
        <f>D134</f>
        <v>10000</v>
      </c>
      <c r="E133" s="149"/>
      <c r="F133" s="150"/>
    </row>
    <row r="134" spans="1:6" ht="24" customHeight="1">
      <c r="A134" s="5" t="s">
        <v>321</v>
      </c>
      <c r="B134" s="145">
        <v>200</v>
      </c>
      <c r="C134" s="146" t="s">
        <v>50</v>
      </c>
      <c r="D134" s="147">
        <f>D135</f>
        <v>10000</v>
      </c>
      <c r="E134" s="149"/>
      <c r="F134" s="150"/>
    </row>
    <row r="135" spans="1:6" ht="33.75" customHeight="1">
      <c r="A135" s="135" t="s">
        <v>309</v>
      </c>
      <c r="B135" s="136">
        <v>200</v>
      </c>
      <c r="C135" s="137" t="s">
        <v>49</v>
      </c>
      <c r="D135" s="138">
        <v>10000</v>
      </c>
      <c r="E135" s="138"/>
      <c r="F135" s="139"/>
    </row>
    <row r="136" spans="1:6" ht="12" customHeight="1">
      <c r="A136" s="49" t="s">
        <v>308</v>
      </c>
      <c r="B136" s="6">
        <v>200</v>
      </c>
      <c r="C136" s="131" t="s">
        <v>121</v>
      </c>
      <c r="D136" s="53">
        <f aca="true" t="shared" si="25" ref="D136:F138">D137</f>
        <v>4034600</v>
      </c>
      <c r="E136" s="53">
        <f t="shared" si="25"/>
        <v>1800525.4</v>
      </c>
      <c r="F136" s="55">
        <f t="shared" si="25"/>
        <v>1916374.6</v>
      </c>
    </row>
    <row r="137" spans="1:6" ht="14.25" customHeight="1">
      <c r="A137" s="5" t="s">
        <v>319</v>
      </c>
      <c r="B137" s="6">
        <v>200</v>
      </c>
      <c r="C137" s="131" t="s">
        <v>122</v>
      </c>
      <c r="D137" s="53">
        <f t="shared" si="25"/>
        <v>4034600</v>
      </c>
      <c r="E137" s="53">
        <f t="shared" si="25"/>
        <v>1800525.4</v>
      </c>
      <c r="F137" s="55">
        <f t="shared" si="25"/>
        <v>1916374.6</v>
      </c>
    </row>
    <row r="138" spans="1:6" ht="33" customHeight="1">
      <c r="A138" s="5" t="s">
        <v>4</v>
      </c>
      <c r="B138" s="6">
        <v>200</v>
      </c>
      <c r="C138" s="131" t="s">
        <v>124</v>
      </c>
      <c r="D138" s="53">
        <f t="shared" si="25"/>
        <v>4034600</v>
      </c>
      <c r="E138" s="53">
        <f t="shared" si="25"/>
        <v>1800525.4</v>
      </c>
      <c r="F138" s="55">
        <f t="shared" si="25"/>
        <v>1916374.6</v>
      </c>
    </row>
    <row r="139" spans="1:6" ht="15" customHeight="1">
      <c r="A139" s="5" t="s">
        <v>181</v>
      </c>
      <c r="B139" s="6">
        <v>200</v>
      </c>
      <c r="C139" s="158" t="s">
        <v>123</v>
      </c>
      <c r="D139" s="53">
        <f>D140+D144</f>
        <v>4034600</v>
      </c>
      <c r="E139" s="53">
        <f aca="true" t="shared" si="26" ref="D139:F140">E140</f>
        <v>1800525.4</v>
      </c>
      <c r="F139" s="55">
        <f t="shared" si="26"/>
        <v>1916374.6</v>
      </c>
    </row>
    <row r="140" spans="1:6" ht="102" customHeight="1">
      <c r="A140" s="5" t="s">
        <v>5</v>
      </c>
      <c r="B140" s="6">
        <v>200</v>
      </c>
      <c r="C140" s="131" t="s">
        <v>125</v>
      </c>
      <c r="D140" s="53">
        <f t="shared" si="26"/>
        <v>3716900</v>
      </c>
      <c r="E140" s="53">
        <f t="shared" si="26"/>
        <v>1800525.4</v>
      </c>
      <c r="F140" s="53">
        <f t="shared" si="26"/>
        <v>1916374.6</v>
      </c>
    </row>
    <row r="141" spans="1:6" ht="45.75" customHeight="1">
      <c r="A141" s="5" t="s">
        <v>325</v>
      </c>
      <c r="B141" s="6">
        <v>200</v>
      </c>
      <c r="C141" s="131" t="s">
        <v>126</v>
      </c>
      <c r="D141" s="53">
        <f aca="true" t="shared" si="27" ref="D141:F142">D142</f>
        <v>3716900</v>
      </c>
      <c r="E141" s="53">
        <f t="shared" si="27"/>
        <v>1800525.4</v>
      </c>
      <c r="F141" s="55">
        <f t="shared" si="27"/>
        <v>1916374.6</v>
      </c>
    </row>
    <row r="142" spans="1:6" ht="14.25" customHeight="1">
      <c r="A142" s="5" t="s">
        <v>326</v>
      </c>
      <c r="B142" s="6">
        <v>200</v>
      </c>
      <c r="C142" s="131" t="s">
        <v>127</v>
      </c>
      <c r="D142" s="53">
        <f t="shared" si="27"/>
        <v>3716900</v>
      </c>
      <c r="E142" s="53">
        <f t="shared" si="27"/>
        <v>1800525.4</v>
      </c>
      <c r="F142" s="55">
        <f t="shared" si="27"/>
        <v>1916374.6</v>
      </c>
    </row>
    <row r="143" spans="1:6" ht="66.75" customHeight="1">
      <c r="A143" s="135" t="s">
        <v>312</v>
      </c>
      <c r="B143" s="136">
        <v>200</v>
      </c>
      <c r="C143" s="137" t="s">
        <v>128</v>
      </c>
      <c r="D143" s="138">
        <v>3716900</v>
      </c>
      <c r="E143" s="138">
        <v>1800525.4</v>
      </c>
      <c r="F143" s="139">
        <f>D143-E143</f>
        <v>1916374.6</v>
      </c>
    </row>
    <row r="144" spans="1:6" s="155" customFormat="1" ht="123.75" customHeight="1">
      <c r="A144" s="57" t="s">
        <v>431</v>
      </c>
      <c r="B144" s="6">
        <v>200</v>
      </c>
      <c r="C144" s="131" t="s">
        <v>433</v>
      </c>
      <c r="D144" s="53">
        <v>317700</v>
      </c>
      <c r="E144" s="53">
        <v>0</v>
      </c>
      <c r="F144" s="55">
        <f>D144-E144</f>
        <v>317700</v>
      </c>
    </row>
    <row r="145" spans="1:6" s="155" customFormat="1" ht="63.75" customHeight="1">
      <c r="A145" s="135" t="s">
        <v>312</v>
      </c>
      <c r="B145" s="136">
        <v>200</v>
      </c>
      <c r="C145" s="156" t="s">
        <v>432</v>
      </c>
      <c r="D145" s="157">
        <v>317700</v>
      </c>
      <c r="E145" s="138">
        <v>0</v>
      </c>
      <c r="F145" s="139">
        <f>D145-E145</f>
        <v>317700</v>
      </c>
    </row>
    <row r="146" spans="1:6" s="18" customFormat="1" ht="15.75" customHeight="1">
      <c r="A146" s="49" t="s">
        <v>148</v>
      </c>
      <c r="B146" s="6">
        <v>200</v>
      </c>
      <c r="C146" s="42" t="s">
        <v>129</v>
      </c>
      <c r="D146" s="53">
        <f aca="true" t="shared" si="28" ref="D146:F149">D147</f>
        <v>109200</v>
      </c>
      <c r="E146" s="53">
        <f t="shared" si="28"/>
        <v>22618.77</v>
      </c>
      <c r="F146" s="55">
        <f t="shared" si="28"/>
        <v>86581.23</v>
      </c>
    </row>
    <row r="147" spans="1:6" s="18" customFormat="1" ht="15.75" customHeight="1">
      <c r="A147" s="57" t="s">
        <v>147</v>
      </c>
      <c r="B147" s="6">
        <v>200</v>
      </c>
      <c r="C147" s="42" t="s">
        <v>130</v>
      </c>
      <c r="D147" s="53">
        <f t="shared" si="28"/>
        <v>109200</v>
      </c>
      <c r="E147" s="53">
        <f t="shared" si="28"/>
        <v>22618.77</v>
      </c>
      <c r="F147" s="55">
        <f t="shared" si="28"/>
        <v>86581.23</v>
      </c>
    </row>
    <row r="148" spans="1:6" s="18" customFormat="1" ht="21.75" customHeight="1">
      <c r="A148" s="57" t="s">
        <v>388</v>
      </c>
      <c r="B148" s="6">
        <v>200</v>
      </c>
      <c r="C148" s="42" t="s">
        <v>131</v>
      </c>
      <c r="D148" s="53">
        <f t="shared" si="28"/>
        <v>109200</v>
      </c>
      <c r="E148" s="53">
        <f t="shared" si="28"/>
        <v>22618.77</v>
      </c>
      <c r="F148" s="55">
        <f t="shared" si="28"/>
        <v>86581.23</v>
      </c>
    </row>
    <row r="149" spans="1:6" s="18" customFormat="1" ht="21" customHeight="1">
      <c r="A149" s="57" t="s">
        <v>332</v>
      </c>
      <c r="B149" s="6">
        <v>200</v>
      </c>
      <c r="C149" s="42" t="s">
        <v>132</v>
      </c>
      <c r="D149" s="53">
        <f t="shared" si="28"/>
        <v>109200</v>
      </c>
      <c r="E149" s="53">
        <f t="shared" si="28"/>
        <v>22618.77</v>
      </c>
      <c r="F149" s="55">
        <f t="shared" si="28"/>
        <v>86581.23</v>
      </c>
    </row>
    <row r="150" spans="1:6" s="18" customFormat="1" ht="113.25" customHeight="1">
      <c r="A150" s="57" t="s">
        <v>6</v>
      </c>
      <c r="B150" s="6">
        <v>200</v>
      </c>
      <c r="C150" s="42" t="s">
        <v>133</v>
      </c>
      <c r="D150" s="53">
        <f aca="true" t="shared" si="29" ref="D150:F151">D151</f>
        <v>109200</v>
      </c>
      <c r="E150" s="53">
        <f t="shared" si="29"/>
        <v>22618.77</v>
      </c>
      <c r="F150" s="55">
        <f t="shared" si="29"/>
        <v>86581.23</v>
      </c>
    </row>
    <row r="151" spans="1:6" s="18" customFormat="1" ht="36.75" customHeight="1">
      <c r="A151" s="57" t="s">
        <v>137</v>
      </c>
      <c r="B151" s="6"/>
      <c r="C151" s="141" t="s">
        <v>136</v>
      </c>
      <c r="D151" s="53">
        <f t="shared" si="29"/>
        <v>109200</v>
      </c>
      <c r="E151" s="53">
        <f t="shared" si="29"/>
        <v>22618.77</v>
      </c>
      <c r="F151" s="55">
        <f t="shared" si="29"/>
        <v>86581.23</v>
      </c>
    </row>
    <row r="152" spans="1:6" ht="44.25" customHeight="1">
      <c r="A152" s="135" t="s">
        <v>135</v>
      </c>
      <c r="B152" s="136">
        <v>200</v>
      </c>
      <c r="C152" s="140" t="s">
        <v>134</v>
      </c>
      <c r="D152" s="138">
        <v>109200</v>
      </c>
      <c r="E152" s="138">
        <v>22618.77</v>
      </c>
      <c r="F152" s="139">
        <f>D152-E152</f>
        <v>86581.23</v>
      </c>
    </row>
    <row r="153" spans="1:6" ht="15.75" customHeight="1">
      <c r="A153" s="49" t="s">
        <v>182</v>
      </c>
      <c r="B153" s="6">
        <v>200</v>
      </c>
      <c r="C153" s="131" t="s">
        <v>138</v>
      </c>
      <c r="D153" s="53">
        <f aca="true" t="shared" si="30" ref="D153:F155">D154</f>
        <v>5000</v>
      </c>
      <c r="E153" s="53">
        <f t="shared" si="30"/>
        <v>0</v>
      </c>
      <c r="F153" s="55">
        <f t="shared" si="30"/>
        <v>5000</v>
      </c>
    </row>
    <row r="154" spans="1:6" ht="9.75" customHeight="1">
      <c r="A154" s="5" t="s">
        <v>183</v>
      </c>
      <c r="B154" s="6">
        <v>200</v>
      </c>
      <c r="C154" s="131" t="s">
        <v>139</v>
      </c>
      <c r="D154" s="53">
        <f t="shared" si="30"/>
        <v>5000</v>
      </c>
      <c r="E154" s="53">
        <f t="shared" si="30"/>
        <v>0</v>
      </c>
      <c r="F154" s="55">
        <f t="shared" si="30"/>
        <v>5000</v>
      </c>
    </row>
    <row r="155" spans="1:6" ht="42.75" customHeight="1">
      <c r="A155" s="5" t="s">
        <v>7</v>
      </c>
      <c r="B155" s="6">
        <v>200</v>
      </c>
      <c r="C155" s="131" t="s">
        <v>140</v>
      </c>
      <c r="D155" s="53">
        <f t="shared" si="30"/>
        <v>5000</v>
      </c>
      <c r="E155" s="53">
        <f t="shared" si="30"/>
        <v>0</v>
      </c>
      <c r="F155" s="55">
        <f t="shared" si="30"/>
        <v>5000</v>
      </c>
    </row>
    <row r="156" spans="1:6" ht="35.25" customHeight="1">
      <c r="A156" s="5" t="s">
        <v>8</v>
      </c>
      <c r="B156" s="6">
        <v>200</v>
      </c>
      <c r="C156" s="131" t="s">
        <v>141</v>
      </c>
      <c r="D156" s="53">
        <f aca="true" t="shared" si="31" ref="D156:F157">D158</f>
        <v>5000</v>
      </c>
      <c r="E156" s="53">
        <f>E158</f>
        <v>0</v>
      </c>
      <c r="F156" s="55">
        <f t="shared" si="31"/>
        <v>5000</v>
      </c>
    </row>
    <row r="157" spans="1:6" ht="123.75">
      <c r="A157" s="5" t="s">
        <v>9</v>
      </c>
      <c r="B157" s="6">
        <v>200</v>
      </c>
      <c r="C157" s="131" t="s">
        <v>142</v>
      </c>
      <c r="D157" s="53">
        <f t="shared" si="31"/>
        <v>5000</v>
      </c>
      <c r="E157" s="53">
        <f>E159</f>
        <v>0</v>
      </c>
      <c r="F157" s="55">
        <f t="shared" si="31"/>
        <v>5000</v>
      </c>
    </row>
    <row r="158" spans="1:6" ht="23.25" customHeight="1">
      <c r="A158" s="5" t="s">
        <v>321</v>
      </c>
      <c r="B158" s="6">
        <v>200</v>
      </c>
      <c r="C158" s="131" t="s">
        <v>143</v>
      </c>
      <c r="D158" s="53">
        <f>D159</f>
        <v>5000</v>
      </c>
      <c r="E158" s="53">
        <f>E159</f>
        <v>0</v>
      </c>
      <c r="F158" s="55">
        <f>F159</f>
        <v>5000</v>
      </c>
    </row>
    <row r="159" spans="1:6" ht="32.25" customHeight="1">
      <c r="A159" s="135" t="s">
        <v>309</v>
      </c>
      <c r="B159" s="136">
        <v>200</v>
      </c>
      <c r="C159" s="137" t="s">
        <v>144</v>
      </c>
      <c r="D159" s="138">
        <v>5000</v>
      </c>
      <c r="E159" s="138"/>
      <c r="F159" s="139">
        <f>D159-E159</f>
        <v>5000</v>
      </c>
    </row>
    <row r="160" spans="1:6" ht="21" customHeight="1">
      <c r="A160" s="5" t="s">
        <v>202</v>
      </c>
      <c r="B160" s="59">
        <v>450</v>
      </c>
      <c r="C160" s="131" t="s">
        <v>201</v>
      </c>
      <c r="D160" s="53">
        <v>-47000</v>
      </c>
      <c r="E160" s="53">
        <f>'доходы '!E16-расходы!E7</f>
        <v>65191.54000000097</v>
      </c>
      <c r="F160" s="55">
        <f>'доходы '!F16-расходы!F7</f>
        <v>-412091.54000000097</v>
      </c>
    </row>
  </sheetData>
  <sheetProtection/>
  <mergeCells count="5">
    <mergeCell ref="F3:F5"/>
    <mergeCell ref="A3:A5"/>
    <mergeCell ref="B3:B5"/>
    <mergeCell ref="D3:D5"/>
    <mergeCell ref="E3:E5"/>
  </mergeCells>
  <printOptions/>
  <pageMargins left="0.45" right="0.21" top="0.34" bottom="0.5905511811023623" header="0.32" footer="0.5118110236220472"/>
  <pageSetup fitToHeight="9" fitToWidth="9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I13" sqref="I13"/>
    </sheetView>
  </sheetViews>
  <sheetFormatPr defaultColWidth="9.00390625" defaultRowHeight="12.75"/>
  <cols>
    <col min="1" max="1" width="27.625" style="18" customWidth="1"/>
    <col min="2" max="2" width="9.125" style="18" customWidth="1"/>
    <col min="3" max="3" width="25.125" style="18" customWidth="1"/>
    <col min="4" max="4" width="12.25390625" style="18" customWidth="1"/>
    <col min="5" max="5" width="12.00390625" style="18" customWidth="1"/>
    <col min="6" max="6" width="13.875" style="18" customWidth="1"/>
    <col min="7" max="16384" width="9.125" style="18" customWidth="1"/>
  </cols>
  <sheetData>
    <row r="1" spans="1:6" ht="12.75">
      <c r="A1" s="21"/>
      <c r="B1" s="22"/>
      <c r="C1" s="23"/>
      <c r="D1" s="24"/>
      <c r="E1" s="24" t="s">
        <v>213</v>
      </c>
      <c r="F1" s="23"/>
    </row>
    <row r="2" spans="1:6" ht="12.75">
      <c r="A2" s="25"/>
      <c r="B2" s="26"/>
      <c r="C2" s="27"/>
      <c r="D2" s="28"/>
      <c r="E2" s="28"/>
      <c r="F2" s="28"/>
    </row>
    <row r="3" spans="1:6" ht="12.75">
      <c r="A3" s="29" t="s">
        <v>228</v>
      </c>
      <c r="B3" s="30"/>
      <c r="C3" s="30"/>
      <c r="D3" s="31"/>
      <c r="E3" s="31"/>
      <c r="F3" s="24"/>
    </row>
    <row r="4" spans="1:6" ht="12.75">
      <c r="A4" s="32"/>
      <c r="B4" s="33"/>
      <c r="C4" s="34"/>
      <c r="D4" s="35"/>
      <c r="E4" s="35"/>
      <c r="F4" s="36"/>
    </row>
    <row r="5" spans="1:6" ht="12.75">
      <c r="A5" s="37"/>
      <c r="B5" s="13" t="s">
        <v>192</v>
      </c>
      <c r="C5" s="14" t="s">
        <v>224</v>
      </c>
      <c r="D5" s="38" t="s">
        <v>219</v>
      </c>
      <c r="E5" s="39"/>
      <c r="F5" s="39" t="s">
        <v>204</v>
      </c>
    </row>
    <row r="6" spans="1:6" ht="12.75">
      <c r="A6" s="13" t="s">
        <v>189</v>
      </c>
      <c r="B6" s="13" t="s">
        <v>193</v>
      </c>
      <c r="C6" s="14" t="s">
        <v>191</v>
      </c>
      <c r="D6" s="38" t="s">
        <v>218</v>
      </c>
      <c r="E6" s="38" t="s">
        <v>208</v>
      </c>
      <c r="F6" s="38" t="s">
        <v>187</v>
      </c>
    </row>
    <row r="7" spans="1:6" ht="12.75">
      <c r="A7" s="37"/>
      <c r="B7" s="13" t="s">
        <v>194</v>
      </c>
      <c r="C7" s="10" t="s">
        <v>221</v>
      </c>
      <c r="D7" s="38" t="s">
        <v>187</v>
      </c>
      <c r="E7" s="14"/>
      <c r="F7" s="14"/>
    </row>
    <row r="8" spans="1:6" ht="12.75">
      <c r="A8" s="13"/>
      <c r="B8" s="13"/>
      <c r="C8" s="14" t="s">
        <v>222</v>
      </c>
      <c r="D8" s="38"/>
      <c r="E8" s="38"/>
      <c r="F8" s="38"/>
    </row>
    <row r="9" spans="1:6" ht="12.75">
      <c r="A9" s="13"/>
      <c r="B9" s="13"/>
      <c r="C9" s="10" t="s">
        <v>223</v>
      </c>
      <c r="D9" s="38"/>
      <c r="E9" s="38"/>
      <c r="F9" s="38"/>
    </row>
    <row r="10" spans="1:6" ht="13.5" thickBot="1">
      <c r="A10" s="40">
        <v>1</v>
      </c>
      <c r="B10" s="15">
        <v>2</v>
      </c>
      <c r="C10" s="15">
        <v>3</v>
      </c>
      <c r="D10" s="41" t="s">
        <v>186</v>
      </c>
      <c r="E10" s="41" t="s">
        <v>211</v>
      </c>
      <c r="F10" s="42" t="s">
        <v>212</v>
      </c>
    </row>
    <row r="11" spans="1:6" ht="22.5">
      <c r="A11" s="43" t="s">
        <v>259</v>
      </c>
      <c r="B11" s="44" t="s">
        <v>196</v>
      </c>
      <c r="C11" s="44" t="s">
        <v>260</v>
      </c>
      <c r="D11" s="7">
        <f>D12</f>
        <v>364700</v>
      </c>
      <c r="E11" s="19">
        <f>E12</f>
        <v>-65191.54000000097</v>
      </c>
      <c r="F11" s="45">
        <f>D11-E11</f>
        <v>429891.54000000097</v>
      </c>
    </row>
    <row r="12" spans="1:6" ht="12.75">
      <c r="A12" s="43" t="s">
        <v>200</v>
      </c>
      <c r="B12" s="44" t="s">
        <v>197</v>
      </c>
      <c r="C12" s="44" t="s">
        <v>322</v>
      </c>
      <c r="D12" s="4">
        <f>D13</f>
        <v>364700</v>
      </c>
      <c r="E12" s="20">
        <f>E13</f>
        <v>-65191.54000000097</v>
      </c>
      <c r="F12" s="45">
        <f>D12-E12</f>
        <v>429891.54000000097</v>
      </c>
    </row>
    <row r="13" spans="1:6" ht="33.75">
      <c r="A13" s="43" t="s">
        <v>261</v>
      </c>
      <c r="B13" s="44" t="s">
        <v>197</v>
      </c>
      <c r="C13" s="3" t="s">
        <v>262</v>
      </c>
      <c r="D13" s="4">
        <f>D17+D21</f>
        <v>364700</v>
      </c>
      <c r="E13" s="20">
        <f>E17+E21</f>
        <v>-65191.54000000097</v>
      </c>
      <c r="F13" s="45">
        <f>D13-E13</f>
        <v>429891.54000000097</v>
      </c>
    </row>
    <row r="14" spans="1:6" ht="22.5">
      <c r="A14" s="43" t="s">
        <v>263</v>
      </c>
      <c r="B14" s="44" t="s">
        <v>198</v>
      </c>
      <c r="C14" s="3" t="s">
        <v>264</v>
      </c>
      <c r="D14" s="20">
        <f aca="true" t="shared" si="0" ref="D14:E16">D15</f>
        <v>-9308000</v>
      </c>
      <c r="E14" s="20">
        <f t="shared" si="0"/>
        <v>-4392014.28</v>
      </c>
      <c r="F14" s="45" t="s">
        <v>216</v>
      </c>
    </row>
    <row r="15" spans="1:6" ht="22.5">
      <c r="A15" s="43" t="s">
        <v>265</v>
      </c>
      <c r="B15" s="44" t="s">
        <v>198</v>
      </c>
      <c r="C15" s="3" t="s">
        <v>266</v>
      </c>
      <c r="D15" s="20">
        <f t="shared" si="0"/>
        <v>-9308000</v>
      </c>
      <c r="E15" s="20">
        <f t="shared" si="0"/>
        <v>-4392014.28</v>
      </c>
      <c r="F15" s="45" t="s">
        <v>216</v>
      </c>
    </row>
    <row r="16" spans="1:6" ht="22.5">
      <c r="A16" s="43" t="s">
        <v>267</v>
      </c>
      <c r="B16" s="44" t="s">
        <v>198</v>
      </c>
      <c r="C16" s="3" t="s">
        <v>268</v>
      </c>
      <c r="D16" s="20">
        <f t="shared" si="0"/>
        <v>-9308000</v>
      </c>
      <c r="E16" s="20">
        <f t="shared" si="0"/>
        <v>-4392014.28</v>
      </c>
      <c r="F16" s="45" t="s">
        <v>216</v>
      </c>
    </row>
    <row r="17" spans="1:6" ht="33.75">
      <c r="A17" s="43" t="s">
        <v>171</v>
      </c>
      <c r="B17" s="44" t="s">
        <v>198</v>
      </c>
      <c r="C17" s="3" t="s">
        <v>269</v>
      </c>
      <c r="D17" s="20">
        <v>-9308000</v>
      </c>
      <c r="E17" s="20">
        <f>-'доходы '!E16</f>
        <v>-4392014.28</v>
      </c>
      <c r="F17" s="45" t="s">
        <v>216</v>
      </c>
    </row>
    <row r="18" spans="1:6" ht="22.5">
      <c r="A18" s="43" t="s">
        <v>270</v>
      </c>
      <c r="B18" s="44" t="s">
        <v>199</v>
      </c>
      <c r="C18" s="3" t="s">
        <v>271</v>
      </c>
      <c r="D18" s="20">
        <f aca="true" t="shared" si="1" ref="D18:E20">D19</f>
        <v>9672700</v>
      </c>
      <c r="E18" s="20">
        <f t="shared" si="1"/>
        <v>4326822.739999999</v>
      </c>
      <c r="F18" s="45" t="s">
        <v>216</v>
      </c>
    </row>
    <row r="19" spans="1:6" ht="22.5">
      <c r="A19" s="43" t="s">
        <v>272</v>
      </c>
      <c r="B19" s="44" t="s">
        <v>199</v>
      </c>
      <c r="C19" s="3" t="s">
        <v>273</v>
      </c>
      <c r="D19" s="20">
        <f t="shared" si="1"/>
        <v>9672700</v>
      </c>
      <c r="E19" s="20">
        <f t="shared" si="1"/>
        <v>4326822.739999999</v>
      </c>
      <c r="F19" s="45" t="s">
        <v>216</v>
      </c>
    </row>
    <row r="20" spans="1:6" ht="22.5">
      <c r="A20" s="43" t="s">
        <v>274</v>
      </c>
      <c r="B20" s="44" t="s">
        <v>199</v>
      </c>
      <c r="C20" s="3" t="s">
        <v>275</v>
      </c>
      <c r="D20" s="20">
        <f t="shared" si="1"/>
        <v>9672700</v>
      </c>
      <c r="E20" s="20">
        <f t="shared" si="1"/>
        <v>4326822.739999999</v>
      </c>
      <c r="F20" s="45" t="s">
        <v>216</v>
      </c>
    </row>
    <row r="21" spans="1:6" ht="33.75">
      <c r="A21" s="43" t="s">
        <v>170</v>
      </c>
      <c r="B21" s="44" t="s">
        <v>199</v>
      </c>
      <c r="C21" s="3" t="s">
        <v>276</v>
      </c>
      <c r="D21" s="20">
        <v>9672700</v>
      </c>
      <c r="E21" s="20">
        <f>расходы!E7</f>
        <v>4326822.739999999</v>
      </c>
      <c r="F21" s="45" t="s">
        <v>216</v>
      </c>
    </row>
    <row r="22" spans="1:6" ht="12.75">
      <c r="A22" s="46"/>
      <c r="B22" s="47"/>
      <c r="C22" s="23"/>
      <c r="D22" s="23"/>
      <c r="E22" s="23"/>
      <c r="F22" s="23"/>
    </row>
    <row r="23" spans="1:6" ht="12.75">
      <c r="A23" s="25" t="s">
        <v>404</v>
      </c>
      <c r="B23" s="47"/>
      <c r="C23" s="23"/>
      <c r="D23" s="23"/>
      <c r="E23" s="23"/>
      <c r="F23" s="23"/>
    </row>
    <row r="24" spans="1:6" ht="12.75">
      <c r="A24" s="30" t="s">
        <v>207</v>
      </c>
      <c r="B24" s="47"/>
      <c r="C24" s="23"/>
      <c r="D24" s="23"/>
      <c r="E24" s="23"/>
      <c r="F24" s="23"/>
    </row>
    <row r="25" spans="1:6" ht="12.75">
      <c r="A25" s="25" t="s">
        <v>405</v>
      </c>
      <c r="B25" s="47"/>
      <c r="C25" s="23"/>
      <c r="D25" s="23"/>
      <c r="E25" s="23"/>
      <c r="F25" s="23"/>
    </row>
    <row r="26" spans="1:6" ht="12.75">
      <c r="A26" s="30" t="s">
        <v>209</v>
      </c>
      <c r="B26" s="47"/>
      <c r="C26" s="23"/>
      <c r="D26" s="23"/>
      <c r="E26" s="23"/>
      <c r="F26" s="23"/>
    </row>
    <row r="27" spans="1:6" ht="12.75">
      <c r="A27" s="30" t="s">
        <v>406</v>
      </c>
      <c r="B27" s="47"/>
      <c r="C27" s="23"/>
      <c r="D27" s="23"/>
      <c r="E27" s="23"/>
      <c r="F27" s="23"/>
    </row>
    <row r="28" spans="1:6" ht="12.75">
      <c r="A28" s="30" t="s">
        <v>195</v>
      </c>
      <c r="B28" s="47"/>
      <c r="C28" s="23"/>
      <c r="D28" s="23"/>
      <c r="E28" s="23"/>
      <c r="F28" s="23"/>
    </row>
    <row r="29" spans="1:6" ht="12.75">
      <c r="A29" s="30"/>
      <c r="B29" s="47"/>
      <c r="C29" s="23"/>
      <c r="D29" s="23"/>
      <c r="E29" s="23"/>
      <c r="F29" s="23"/>
    </row>
    <row r="30" spans="1:6" ht="12.75">
      <c r="A30" s="30" t="s">
        <v>430</v>
      </c>
      <c r="B30" s="47"/>
      <c r="C30" s="23"/>
      <c r="D30" s="23"/>
      <c r="E30" s="23"/>
      <c r="F30" s="23"/>
    </row>
    <row r="31" spans="1:6" ht="12.75">
      <c r="A31" s="46"/>
      <c r="B31" s="47"/>
      <c r="C31" s="23"/>
      <c r="D31" s="23"/>
      <c r="E31" s="23"/>
      <c r="F31" s="23"/>
    </row>
    <row r="32" spans="1:6" ht="12.75">
      <c r="A32" s="46"/>
      <c r="B32" s="47"/>
      <c r="C32" s="23"/>
      <c r="D32" s="23"/>
      <c r="E32" s="23"/>
      <c r="F32" s="23"/>
    </row>
    <row r="33" spans="1:6" ht="12.75">
      <c r="A33" s="46"/>
      <c r="B33" s="47"/>
      <c r="C33" s="23"/>
      <c r="D33" s="23"/>
      <c r="E33" s="23"/>
      <c r="F33" s="23"/>
    </row>
  </sheetData>
  <sheetProtection/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FO</cp:lastModifiedBy>
  <cp:lastPrinted>2016-07-12T07:12:37Z</cp:lastPrinted>
  <dcterms:created xsi:type="dcterms:W3CDTF">1999-06-18T11:49:53Z</dcterms:created>
  <dcterms:modified xsi:type="dcterms:W3CDTF">2016-07-12T07:13:20Z</dcterms:modified>
  <cp:category/>
  <cp:version/>
  <cp:contentType/>
  <cp:contentStatus/>
</cp:coreProperties>
</file>