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<sst xmlns="http://schemas.openxmlformats.org/spreadsheetml/2006/main" count="477" uniqueCount="376">
  <si>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</si>
  <si>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</si>
  <si>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</si>
  <si>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</si>
  <si>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</si>
  <si>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</si>
  <si>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Выплата государственной пенсии за выслугу лет лицам, замещавшим муниципальные должности и должности муниципальной службы в рамках непрграммных расходов муниципальных органов Калининского сельского поселения (Пособия, компенсации и иные социальные выплаты гражданам, кроме публичных нормативных обязательств)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</si>
  <si>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</si>
  <si>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</si>
  <si>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</si>
  <si>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Подпрограмма «Противодействие коррупции в Калининском сельском поселении»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</si>
  <si>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</si>
  <si>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Организация и размещение тематических материалов .направленных на информирование населения о безопасном поведении в экстремальных ситуациях в рамках подпрограммы"Профилактика экстремизма и терроризма в Калининском сельском поселении" муниципальной программы Калининского сельского поселения"Обеспечение общественного порядка и противодействие преступности"</t>
  </si>
  <si>
    <t>951 0113 02 200 216200000</t>
  </si>
  <si>
    <t>951 0113 02 200 216200240</t>
  </si>
  <si>
    <t>951 0113 02 200 216200244</t>
  </si>
  <si>
    <t>Мероприятия по беспечению пожарной безопасностью в рамках подпрограммы"пожарная безопасность 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людей на водных объектах"</t>
  </si>
  <si>
    <t>951 0309 0310021670 000</t>
  </si>
  <si>
    <t>951 0309 0310021670 240</t>
  </si>
  <si>
    <t>951 0309 0310021670 244</t>
  </si>
  <si>
    <t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поселения"Защита населения и территории от чрезвычайных ситуаций.обеспечение пожарной безопасности и безопасности на водных объектах"</t>
  </si>
  <si>
    <t>951 0309 0330021710000</t>
  </si>
  <si>
    <t>951 0309 0330021710 240</t>
  </si>
  <si>
    <t>951 0309 0330021710244</t>
  </si>
  <si>
    <t>Коммунальное хозяйство</t>
  </si>
  <si>
    <t>951 0502 0000000000 000</t>
  </si>
  <si>
    <t>951 0502 0810022620 240</t>
  </si>
  <si>
    <t>951 0502 0810022620 244</t>
  </si>
  <si>
    <t>951 0502 0810022620 000</t>
  </si>
  <si>
    <t>Мероприятия по проведению обязательного энергетического обследования, повышение эффективности системы электроснабжения, теплоснабжения и водоснабжения в рамках подпрограммы "Энергосбережение и повышение энергетической эффективности" муниципальной программы Калининского сельского поселения"Энергоэффективности и развитие энергетики"</t>
  </si>
  <si>
    <t>951 0503 0130023040 244</t>
  </si>
  <si>
    <t>ОХРАНА ОКРУЖАЮЩЕЙ СРЕДЫ</t>
  </si>
  <si>
    <t>Реализация направления расходов в рамках подпрограммы формирования комплексной системы управления отходами и вторичными материальными ресурсами муниципальной программы Калиниского сельского поселения"Охрана окружающей среды и рационального природопользования"</t>
  </si>
  <si>
    <t>951 0605 0000000000 000</t>
  </si>
  <si>
    <t>ОБРАЗОВАНИЕ</t>
  </si>
  <si>
    <t xml:space="preserve">Профессиональная подготовка, переподготовка и повышение квалификации </t>
  </si>
  <si>
    <t>951 0705 000000000 000</t>
  </si>
  <si>
    <t>951 0700 000000000 000</t>
  </si>
  <si>
    <t>951 0705 9990022950 244</t>
  </si>
  <si>
    <t>951 0705 9990022950 240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</si>
  <si>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</si>
  <si>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951 0104 0000000000 000</t>
  </si>
  <si>
    <t>951 0104 8910000110 129</t>
  </si>
  <si>
    <t>951 0104 8910000190 000</t>
  </si>
  <si>
    <t>951 0104 8910000190 200</t>
  </si>
  <si>
    <t>951 0104 8910000190 240</t>
  </si>
  <si>
    <t>951 0104 8910000190 244</t>
  </si>
  <si>
    <t>951 0104 8910099990 000</t>
  </si>
  <si>
    <t>951 0104 8910099990 850</t>
  </si>
  <si>
    <t>951 0104 9900000000 000</t>
  </si>
  <si>
    <t>951 0104 9990000000 000</t>
  </si>
  <si>
    <t>951 0104 9990072390 000</t>
  </si>
  <si>
    <t>951 0104 9990072390 240</t>
  </si>
  <si>
    <t>951 0104 9990072390 244</t>
  </si>
  <si>
    <t>951 0113 0000000000 000</t>
  </si>
  <si>
    <t>951 0113 0200000000 000</t>
  </si>
  <si>
    <t>951 0113 0210000000 000</t>
  </si>
  <si>
    <t>951 0113 0210021540 000</t>
  </si>
  <si>
    <t>951 0113 0210021540 240</t>
  </si>
  <si>
    <t>951 0113 0210021540 244</t>
  </si>
  <si>
    <t>951 0113 0230000000 000</t>
  </si>
  <si>
    <t>951 0113 0230021610 000</t>
  </si>
  <si>
    <t>951 0113 0230021610 240</t>
  </si>
  <si>
    <t>951 0113 0230021610 244</t>
  </si>
  <si>
    <t>951 0113 9900000000 000</t>
  </si>
  <si>
    <t>951 0113 9990000000 000</t>
  </si>
  <si>
    <t>951 0113 9990021020 000</t>
  </si>
  <si>
    <t>951 0113 9990021020 200</t>
  </si>
  <si>
    <t>951 0113 9990021020 240</t>
  </si>
  <si>
    <t>951 0113 9990021020 244</t>
  </si>
  <si>
    <t>951 0113 9990022960 000</t>
  </si>
  <si>
    <t>951 0113 9990022960 200</t>
  </si>
  <si>
    <t>951 0113 9990022960 240</t>
  </si>
  <si>
    <t>951 0113 9990022960 244</t>
  </si>
  <si>
    <t>Уплата прочих налогов, сборов</t>
  </si>
  <si>
    <t>951 0200 0000000000 000</t>
  </si>
  <si>
    <t>951 0203 0000000000 000</t>
  </si>
  <si>
    <t>951 0203 9900000000 000</t>
  </si>
  <si>
    <t>951 0203 9990000000 000</t>
  </si>
  <si>
    <t>951 0203 9990051180 000</t>
  </si>
  <si>
    <t>951 0203 9990051180 120</t>
  </si>
  <si>
    <t>951 0203 9990051180 121</t>
  </si>
  <si>
    <t>951 0309 0000000000 000</t>
  </si>
  <si>
    <t>951 0300 0000000000 000</t>
  </si>
  <si>
    <t>951 0309 0300000000 000</t>
  </si>
  <si>
    <t>951 0500 0000000000 000</t>
  </si>
  <si>
    <t>951 0503 0000000000 000</t>
  </si>
  <si>
    <t>951 0503 0100000000 000</t>
  </si>
  <si>
    <t>951 0503 0130000000 000</t>
  </si>
  <si>
    <t>951 0503 0130023030 000</t>
  </si>
  <si>
    <t>951 0503 0130023030 240</t>
  </si>
  <si>
    <t>951 0503 0130023030 244</t>
  </si>
  <si>
    <t>951 0503 0120023040 000</t>
  </si>
  <si>
    <t>951 0503 0120023040 240</t>
  </si>
  <si>
    <t>951 0800 0000000000 000</t>
  </si>
  <si>
    <t>951 0801 0000000000 000</t>
  </si>
  <si>
    <t>951 0801 0410000000 000</t>
  </si>
  <si>
    <t>951 0801 0400000000 000</t>
  </si>
  <si>
    <t>951 0801 0410000590 000</t>
  </si>
  <si>
    <t>951 0801 0410000590 600</t>
  </si>
  <si>
    <t>951 0801 0410000590 610</t>
  </si>
  <si>
    <t>951 0801 0410000590 611</t>
  </si>
  <si>
    <t>951 1000 0000000000 000</t>
  </si>
  <si>
    <t>951 1001 0000000000 000</t>
  </si>
  <si>
    <t>951 1001 9900000000 000</t>
  </si>
  <si>
    <t>951 1001 9990000000 000</t>
  </si>
  <si>
    <t>951 1001 9990010050 000</t>
  </si>
  <si>
    <t>951 1001 9990010050 321</t>
  </si>
  <si>
    <t>Пособия, компенсации и иные социальные выплаты гражданам, кроме публичных нормативных обязательств</t>
  </si>
  <si>
    <t>951 1001 9990010050 320</t>
  </si>
  <si>
    <t>Социальные выплаты гражданам, кроме публичных нормативных социальных выплат</t>
  </si>
  <si>
    <t>951 1100 0000000000 000</t>
  </si>
  <si>
    <t>951 1101 0000000000 000</t>
  </si>
  <si>
    <t>951 1101 0600000000 000</t>
  </si>
  <si>
    <t>951 1101 0610000000 000</t>
  </si>
  <si>
    <t>951 1101 0610021950 000</t>
  </si>
  <si>
    <t>951 1101 0610021950 240</t>
  </si>
  <si>
    <t>951 1101 0610021950 244</t>
  </si>
  <si>
    <t>Пенсионное обеспечение</t>
  </si>
  <si>
    <t>СОЦИАЛЬНОЕ ОБЕСПЕЧЕНИЕ</t>
  </si>
  <si>
    <t>Уплата налогов, сборов и иных платежей</t>
  </si>
  <si>
    <t>Расходы на выплаты персоналу государственных (муниципальных) органов</t>
  </si>
  <si>
    <r>
      <t xml:space="preserve">финансового органа           </t>
    </r>
    <r>
      <rPr>
        <b/>
        <sz val="8"/>
        <rFont val="Times New Roman"/>
        <family val="1"/>
      </rPr>
      <t>АДМИНИСТРАЦИЯ САРКЕЛОВСКОГО СЕЛЬСКОГО ПОСЕЛЕНИЯ</t>
    </r>
  </si>
  <si>
    <t>Подпрограмма «Комплексные меры противодействия злоупотреблению наркотиками и их незаконному обороту»</t>
  </si>
  <si>
    <t>Муниципальная программа "Обеспечение качественными жилищно-коммунальными услугами населения"</t>
  </si>
  <si>
    <t xml:space="preserve">        по ОКТМО</t>
  </si>
  <si>
    <t>000 1 16 51040 02 0000 140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</si>
  <si>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</si>
  <si>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</si>
  <si>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</si>
  <si>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Утвержденные бюджетные назначения</t>
  </si>
  <si>
    <t>Неисполненние назначения</t>
  </si>
  <si>
    <t>Уменьшение прочих остатков денежных средств  бюджетов сельских поселений</t>
  </si>
  <si>
    <t>Увеличение прочих остатков денежных средств  бюджетов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</si>
  <si>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</si>
  <si>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</si>
  <si>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</si>
  <si>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</si>
  <si>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поселений.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</si>
  <si>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</si>
  <si>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</si>
  <si>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</si>
  <si>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Подпрограмма «Развитие культуры»</t>
  </si>
  <si>
    <t>ФИЗИЧЕСКАЯ КУЛЬТУРА И СПОРТ</t>
  </si>
  <si>
    <t>Физическая культура</t>
  </si>
  <si>
    <t>383</t>
  </si>
  <si>
    <t xml:space="preserve">Единица измерения:  руб </t>
  </si>
  <si>
    <t>4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</si>
  <si>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</si>
  <si>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</si>
  <si>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</si>
  <si>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</si>
  <si>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</si>
  <si>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</si>
  <si>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</si>
  <si>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</si>
  <si>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</si>
  <si>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</si>
  <si>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</si>
  <si>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</si>
  <si>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</si>
  <si>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</si>
  <si>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</si>
  <si>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</si>
  <si>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</si>
  <si>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</si>
  <si>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по ОКПО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</si>
  <si>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</si>
  <si>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</si>
  <si>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</si>
  <si>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</si>
  <si>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</si>
  <si>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</si>
  <si>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</si>
  <si>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</si>
  <si>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</si>
  <si>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</si>
  <si>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</si>
  <si>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</si>
  <si>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</si>
  <si>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</si>
  <si>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</si>
  <si>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</si>
  <si>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</si>
  <si>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</si>
  <si>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</si>
  <si>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</si>
  <si>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</si>
  <si>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</si>
  <si>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</si>
  <si>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</si>
  <si>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</si>
  <si>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</si>
  <si>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79230720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</si>
  <si>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</si>
  <si>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</si>
  <si>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</si>
  <si>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 на имущество физических лиц</t>
  </si>
  <si>
    <t>Земельный налог</t>
  </si>
  <si>
    <t>Субвенции местным бюджетам на выполнение передаваемых полномочий субъектов Российской Федерации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</si>
  <si>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</si>
  <si>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</si>
  <si>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</si>
  <si>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</si>
  <si>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</si>
  <si>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</si>
  <si>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</si>
  <si>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</si>
  <si>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</si>
  <si>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</si>
  <si>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</si>
  <si>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</si>
  <si>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</si>
  <si>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</si>
  <si>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</si>
  <si>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</si>
  <si>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</si>
  <si>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</si>
  <si>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</si>
  <si>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</si>
  <si>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</si>
  <si>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</si>
  <si>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</si>
  <si>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</si>
  <si>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</si>
  <si>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</si>
  <si>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000 01  05  02  01  10  0000  510</t>
  </si>
  <si>
    <t>Уменьшение остатков средств бюджетов</t>
  </si>
  <si>
    <t>000 01  05  00  00  00  0000  600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</si>
  <si>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</si>
  <si>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</si>
  <si>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</si>
  <si>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</si>
  <si>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000 01  05  02  01  10  0000  610</t>
  </si>
  <si>
    <t xml:space="preserve"> 2  00  00000  00  0000  000</t>
  </si>
  <si>
    <t>Итого внутренних оборотов</t>
  </si>
  <si>
    <t>000 8 70 00000 00 0000 000</t>
  </si>
  <si>
    <t>Доходы бюджета - всего</t>
  </si>
  <si>
    <t>Расходы бюджета - ИТОГО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</si>
  <si>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</si>
  <si>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</si>
  <si>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</si>
  <si>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</si>
  <si>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</si>
  <si>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</si>
  <si>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Иные выплаты персоналу, за исключением фонда оплаты труда</t>
  </si>
  <si>
    <t>Уплата прочих 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</si>
  <si>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</si>
  <si>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</si>
  <si>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</si>
  <si>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</si>
  <si>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</si>
  <si>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</si>
  <si>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 xml:space="preserve">Культура   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</si>
  <si>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</si>
  <si>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</si>
  <si>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000 01  00  00  00  00  0000  000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</si>
  <si>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</si>
  <si>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</si>
  <si>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</si>
  <si>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</si>
  <si>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</si>
  <si>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</si>
  <si>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Код строки</t>
  </si>
  <si>
    <t>Фонд оплаты труда государственных (муниципальных) органов и взносы по обязательному социальному страхованию</t>
  </si>
  <si>
    <t>Непрограммные расходы</t>
  </si>
  <si>
    <t>000  9600  0000000000  000</t>
  </si>
  <si>
    <t>951 0000 0000000000 000</t>
  </si>
  <si>
    <t>951  0100  0000000000  000</t>
  </si>
  <si>
    <t>951 0104 8900000000 000</t>
  </si>
  <si>
    <t>951 0104 8910000000 000</t>
  </si>
  <si>
    <t>951 0104 8910000110 000</t>
  </si>
  <si>
    <t>951 0104 8910000110 120</t>
  </si>
  <si>
    <t>951 0104 8910000110 121</t>
  </si>
  <si>
    <t>951 0104 8910000110 122</t>
  </si>
  <si>
    <t>951 0203 9990051180 129</t>
  </si>
  <si>
    <t>БЮДЖЕТ КАЛИНИНСКОГО  СЕЛЬСКОГО ПОСЕЛЕНИЯ ЦИМЛЯНСКОГО РАЙОНА</t>
  </si>
  <si>
    <t>НАЛОГИ НА СОВОКУПНЫЙ ДОХОД</t>
  </si>
  <si>
    <t>Единый сельскохозяйственный налог</t>
  </si>
  <si>
    <t>182  1  06  06043  10  1000  110</t>
  </si>
  <si>
    <t>Доходы .получаемые  в виде арендной платы.а также средства от продажи права на заключение договоров аренды за земли.находящиеся в собственности поселений ( за исключением земельных участков муниупальных и автономных учрежденний)</t>
  </si>
  <si>
    <t>Администрация Калининского сельского поселения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</si>
  <si>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</si>
  <si>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</si>
  <si>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</si>
  <si>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Реализация направления расходов в рамках обеспечения деятельности Администрации Калининского сельского поселения (Уплата налогов, сборов и иных платежей)</t>
  </si>
  <si>
    <t>Непрограммные расходы муниципальных органов Калининского сельского поселения</t>
  </si>
  <si>
    <t>Расходы на осуществление полномочий по определение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Калининского сельского поселения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</si>
  <si>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</si>
  <si>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</si>
  <si>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Калининского сельского поселения  (Иные закупки товаров, работ и услуг для обеспечения государственных (муниципальных) нужд)</t>
  </si>
  <si>
    <t>Оценка муниципального  имущества, признание прав и регулирование отношений по муниципальной  собственности Калининского сельского поселения в рамках непрограммных расходов муниципальных  органов Калининского сельского поселения</t>
  </si>
  <si>
    <t>Прочие расходы обеспечения деятельности Администрации Калининского сельского поселения в рамках непрограммных расходов муниципальных органов Калининского сельского поселения(Уплата налогов, сборов и иных платежей)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</si>
  <si>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</si>
  <si>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</si>
  <si>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«Создание условий для обеспечения качественными коммунальными услугами населения Калининского сельского поселения»</t>
  </si>
  <si>
    <t>Руководитель финансово-   __________________         Константинова Т.В.</t>
  </si>
  <si>
    <t>Главный бухгалтер ________________  Кротова О.Ю.</t>
  </si>
  <si>
    <t>951 0503 0120023010 244</t>
  </si>
  <si>
    <t>951 0503 0120023010 240</t>
  </si>
  <si>
    <t>951 0503 0120023010 000</t>
  </si>
  <si>
    <t>951 0503 0120000000 000</t>
  </si>
  <si>
    <t>951 0113 8910099990 850</t>
  </si>
  <si>
    <t>951 0113 8910099990 000</t>
  </si>
  <si>
    <t>951 0104 8910099990 851</t>
  </si>
  <si>
    <t>951 0113 8910099990 853</t>
  </si>
  <si>
    <t>Руководитель     __________________        Савушинский А.Г.</t>
  </si>
  <si>
    <t>951 0113 8910099990 120</t>
  </si>
  <si>
    <t>951 01 13 8910099990 122</t>
  </si>
  <si>
    <t>Прочие расходы в рамках обеспечения деятельности Администрации Калининского сельского поселения (пособие по социальной помощи населению)</t>
  </si>
  <si>
    <t>Единовременная выплата за полные годы стажа муниципальным служащим при увольнении</t>
  </si>
  <si>
    <t>Галицына Т.А.</t>
  </si>
  <si>
    <t>951 0605 0520099990 244</t>
  </si>
  <si>
    <t>951 0605 0520099990 240</t>
  </si>
  <si>
    <t>951 0605 0520099990 000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</si>
  <si>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</si>
  <si>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</si>
  <si>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000 1  01  00000  00  0000  000</t>
  </si>
  <si>
    <t>000  1  01  02000  01  0000  110</t>
  </si>
  <si>
    <t>000  1  01  02010  01  0000  110</t>
  </si>
  <si>
    <t>000 1 01 02020 01 1000 110</t>
  </si>
  <si>
    <t>000  1  01  02020  01  2100  110</t>
  </si>
  <si>
    <t>000 1  01  02020  01  3000  110</t>
  </si>
  <si>
    <t>000  1  01  02030  01  1000  110</t>
  </si>
  <si>
    <t>000 1  01  02030  01  2100  110</t>
  </si>
  <si>
    <t>000 105 03010 01 1000 110</t>
  </si>
  <si>
    <t>000 105 03010 01 2100 110</t>
  </si>
  <si>
    <t>000 105 03010 01 3000 110</t>
  </si>
  <si>
    <t>000  1  06  00000  00  0000  000</t>
  </si>
  <si>
    <t>000 1  06  01000  00  0000  110</t>
  </si>
  <si>
    <t>000  1  06  01030  10  0000  110</t>
  </si>
  <si>
    <t>000  1  06  01030  10  1000  110</t>
  </si>
  <si>
    <t>000  1  06  01030  10  2100  110</t>
  </si>
  <si>
    <t>000 1  06  01030  10  4000  110</t>
  </si>
  <si>
    <t>000  1  06  06000  00  0000  110</t>
  </si>
  <si>
    <t>000  1  06  06030  00  0000  110</t>
  </si>
  <si>
    <t>000  1  06  06033  10  1000  110</t>
  </si>
  <si>
    <t>000  1  06  06033  10  2100  110</t>
  </si>
  <si>
    <t>000 1  06  06033  10  3000  110</t>
  </si>
  <si>
    <t>000 1  06  06033  10  4000  110</t>
  </si>
  <si>
    <t>000  1  06  06040  00  0000  110</t>
  </si>
  <si>
    <t>000  1  06  06043  10  0000  110</t>
  </si>
  <si>
    <t>000  1  06  06043  10  2100  110</t>
  </si>
  <si>
    <t>000  1  06  06043  10  3000  110</t>
  </si>
  <si>
    <t>000  1  06  06043  10  4000  110</t>
  </si>
  <si>
    <t>000  1  08  04000  00  0000  110</t>
  </si>
  <si>
    <t>000  1  08  04000  01  0000  110</t>
  </si>
  <si>
    <t>000  1  08  04020  01  0000  110</t>
  </si>
  <si>
    <t>000  1  11  00000  00  0000  000</t>
  </si>
  <si>
    <t>000 1  11  05000  00  0000  120</t>
  </si>
  <si>
    <t>000 1 11 05020 00 0000 120</t>
  </si>
  <si>
    <t>000 1 11 05025 10 0000 120</t>
  </si>
  <si>
    <t>000  2  02  00000  00  0000  000</t>
  </si>
  <si>
    <t>000 2  02  10000  00  0000  151</t>
  </si>
  <si>
    <t>000  2  02  15001  00  0000  151</t>
  </si>
  <si>
    <t>000  2  02  15001  10  0000  151</t>
  </si>
  <si>
    <t>000  2  02  30000  00  0000  151</t>
  </si>
  <si>
    <t>000  2  02  35118  00  0000  151</t>
  </si>
  <si>
    <t>000  2  02  35118  10  0000  151</t>
  </si>
  <si>
    <t>000  2  02  30024  00  0000  151</t>
  </si>
  <si>
    <t>000 2  02  30024  10  0000  151</t>
  </si>
  <si>
    <t>000 1  01  02030  01  3000  110</t>
  </si>
  <si>
    <t>000 105 00000 00 0000 000</t>
  </si>
  <si>
    <t>000 105 03000 01 0000 110</t>
  </si>
  <si>
    <t>000  1  01  02010  01  1000  110</t>
  </si>
  <si>
    <t>000  1  01  02010  01  2100  110</t>
  </si>
  <si>
    <t>000  1  01  02010  01  4000  110</t>
  </si>
  <si>
    <t>951 0104 8910099990 852</t>
  </si>
  <si>
    <t>154112,80</t>
  </si>
  <si>
    <t>Мероприятия осуществляемые за счет остатков ликвидируемого муниципального дорожного фонда в целях выполненияобязательств, связанных с принятием объектов дорожной деятельности в муниципальную собственность</t>
  </si>
  <si>
    <t>951 0113 9990029100 240</t>
  </si>
  <si>
    <t>951 0113 9990029100 000</t>
  </si>
  <si>
    <t>951 0113 99990029100 244</t>
  </si>
  <si>
    <t xml:space="preserve">                                                на  1 июня 2017  г.</t>
  </si>
  <si>
    <t>01.06.2017г.</t>
  </si>
  <si>
    <t>01 июня 2017г.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</si>
</sst>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_ ;[Red]\-0.00\ "/>
    <numFmt numFmtId="178" formatCode="#,##0.00_ ;[Red]\-#,##0.00\ "/>
    <numFmt numFmtId="179" formatCode="#,##0.00_ ;\-#,##0.00\ 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name val="Times New Roman"/>
      <family val="1"/>
    </font>
    <font>
      <i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Arial Cyr"/>
      <family val="0"/>
    </font>
    <font>
      <b/>
      <sz val="8"/>
      <name val="Arial Cyr"/>
      <family val="0"/>
    </font>
    <font>
      <sz val="8"/>
      <color indexed="8"/>
      <name val="Arial Cyr"/>
      <family val="0"/>
    </font>
    <font>
      <b/>
      <sz val="8"/>
      <name val="Times New Roman"/>
      <family val="1"/>
    </font>
    <font>
      <i/>
      <sz val="10"/>
      <color indexed="8"/>
      <name val="Arial Cyr"/>
      <family val="0"/>
    </font>
    <font>
      <i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hair"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171" fontId="2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distributed" wrapText="1"/>
    </xf>
    <xf numFmtId="1" fontId="2" fillId="0" borderId="10" xfId="0" applyNumberFormat="1" applyFont="1" applyFill="1" applyBorder="1" applyAlignment="1">
      <alignment horizontal="left" vertical="distributed" wrapText="1"/>
    </xf>
    <xf numFmtId="171" fontId="2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Font="1" applyFill="1" applyAlignment="1">
      <alignment horizontal="left" vertical="distributed" wrapText="1"/>
    </xf>
    <xf numFmtId="0" fontId="0" fillId="0" borderId="0" xfId="0" applyFont="1" applyFill="1" applyAlignment="1">
      <alignment/>
    </xf>
    <xf numFmtId="4" fontId="2" fillId="0" borderId="11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49" fontId="2" fillId="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 vertical="distributed" wrapText="1"/>
    </xf>
    <xf numFmtId="0" fontId="12" fillId="0" borderId="0" xfId="0" applyFont="1" applyFill="1" applyAlignment="1">
      <alignment/>
    </xf>
    <xf numFmtId="4" fontId="0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171" fontId="2" fillId="0" borderId="10" xfId="0" applyNumberFormat="1" applyFont="1" applyFill="1" applyBorder="1" applyAlignment="1">
      <alignment horizontal="center" vertical="distributed" wrapText="1"/>
    </xf>
    <xf numFmtId="2" fontId="2" fillId="0" borderId="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distributed" wrapText="1"/>
    </xf>
    <xf numFmtId="0" fontId="5" fillId="0" borderId="12" xfId="0" applyFont="1" applyFill="1" applyBorder="1" applyAlignment="1">
      <alignment horizontal="left" vertical="distributed" wrapText="1"/>
    </xf>
    <xf numFmtId="0" fontId="5" fillId="0" borderId="10" xfId="0" applyFont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horizontal="center" vertical="distributed" wrapText="1"/>
    </xf>
    <xf numFmtId="0" fontId="5" fillId="0" borderId="0" xfId="0" applyFont="1" applyFill="1" applyAlignment="1">
      <alignment horizontal="left" vertical="justify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177" fontId="5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Continuous"/>
    </xf>
    <xf numFmtId="177" fontId="5" fillId="0" borderId="18" xfId="0" applyNumberFormat="1" applyFont="1" applyFill="1" applyBorder="1" applyAlignment="1">
      <alignment horizontal="centerContinuous"/>
    </xf>
    <xf numFmtId="177" fontId="5" fillId="0" borderId="19" xfId="0" applyNumberFormat="1" applyFont="1" applyFill="1" applyBorder="1" applyAlignment="1">
      <alignment horizontal="center"/>
    </xf>
    <xf numFmtId="177" fontId="5" fillId="0" borderId="20" xfId="0" applyNumberFormat="1" applyFont="1" applyFill="1" applyBorder="1" applyAlignment="1">
      <alignment horizontal="center"/>
    </xf>
    <xf numFmtId="177" fontId="5" fillId="0" borderId="19" xfId="0" applyNumberFormat="1" applyFont="1" applyFill="1" applyBorder="1" applyAlignment="1">
      <alignment horizontal="centerContinuous"/>
    </xf>
    <xf numFmtId="177" fontId="5" fillId="0" borderId="21" xfId="0" applyNumberFormat="1" applyFont="1" applyFill="1" applyBorder="1" applyAlignment="1">
      <alignment horizontal="centerContinuous"/>
    </xf>
    <xf numFmtId="0" fontId="13" fillId="0" borderId="0" xfId="0" applyFont="1" applyFill="1" applyBorder="1" applyAlignment="1">
      <alignment/>
    </xf>
    <xf numFmtId="177" fontId="5" fillId="0" borderId="0" xfId="0" applyNumberFormat="1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left" vertical="justify" wrapText="1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49" fontId="5" fillId="0" borderId="12" xfId="0" applyNumberFormat="1" applyFont="1" applyFill="1" applyBorder="1" applyAlignment="1">
      <alignment/>
    </xf>
    <xf numFmtId="177" fontId="5" fillId="0" borderId="12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left" vertical="justify" wrapText="1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177" fontId="5" fillId="0" borderId="0" xfId="0" applyNumberFormat="1" applyFont="1" applyFill="1" applyAlignment="1">
      <alignment horizontal="center"/>
    </xf>
    <xf numFmtId="177" fontId="5" fillId="0" borderId="22" xfId="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left" vertical="justify" wrapText="1"/>
    </xf>
    <xf numFmtId="0" fontId="5" fillId="0" borderId="17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77" fontId="5" fillId="0" borderId="24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justify" wrapText="1"/>
    </xf>
    <xf numFmtId="1" fontId="5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171" fontId="5" fillId="0" borderId="11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left" vertical="justify" wrapText="1"/>
    </xf>
    <xf numFmtId="1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center"/>
    </xf>
    <xf numFmtId="171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left" vertical="justify" wrapText="1"/>
    </xf>
    <xf numFmtId="171" fontId="5" fillId="33" borderId="10" xfId="0" applyNumberFormat="1" applyFont="1" applyFill="1" applyBorder="1" applyAlignment="1">
      <alignment horizontal="center"/>
    </xf>
    <xf numFmtId="171" fontId="5" fillId="0" borderId="10" xfId="0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justify" wrapTex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25" xfId="0" applyNumberFormat="1" applyFont="1" applyFill="1" applyBorder="1" applyAlignment="1">
      <alignment horizontal="center"/>
    </xf>
    <xf numFmtId="171" fontId="5" fillId="0" borderId="26" xfId="0" applyNumberFormat="1" applyFont="1" applyFill="1" applyBorder="1" applyAlignment="1">
      <alignment horizontal="right"/>
    </xf>
    <xf numFmtId="177" fontId="5" fillId="0" borderId="27" xfId="0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left" wrapText="1"/>
    </xf>
    <xf numFmtId="177" fontId="5" fillId="0" borderId="26" xfId="0" applyNumberFormat="1" applyFont="1" applyFill="1" applyBorder="1" applyAlignment="1">
      <alignment horizontal="center"/>
    </xf>
    <xf numFmtId="0" fontId="5" fillId="0" borderId="28" xfId="0" applyFont="1" applyFill="1" applyBorder="1" applyAlignment="1">
      <alignment horizontal="left" vertical="justify" wrapText="1"/>
    </xf>
    <xf numFmtId="49" fontId="5" fillId="0" borderId="29" xfId="0" applyNumberFormat="1" applyFont="1" applyFill="1" applyBorder="1" applyAlignment="1">
      <alignment horizontal="left" wrapText="1"/>
    </xf>
    <xf numFmtId="4" fontId="5" fillId="0" borderId="26" xfId="0" applyNumberFormat="1" applyFont="1" applyFill="1" applyBorder="1" applyAlignment="1">
      <alignment horizontal="right"/>
    </xf>
    <xf numFmtId="4" fontId="5" fillId="0" borderId="25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left" vertical="justify" wrapText="1"/>
    </xf>
    <xf numFmtId="49" fontId="5" fillId="0" borderId="31" xfId="0" applyNumberFormat="1" applyFont="1" applyFill="1" applyBorder="1" applyAlignment="1">
      <alignment horizontal="left" wrapText="1"/>
    </xf>
    <xf numFmtId="49" fontId="5" fillId="0" borderId="15" xfId="0" applyNumberFormat="1" applyFont="1" applyFill="1" applyBorder="1" applyAlignment="1">
      <alignment horizontal="center"/>
    </xf>
    <xf numFmtId="4" fontId="5" fillId="0" borderId="15" xfId="0" applyNumberFormat="1" applyFont="1" applyFill="1" applyBorder="1" applyAlignment="1">
      <alignment horizontal="right"/>
    </xf>
    <xf numFmtId="177" fontId="5" fillId="0" borderId="32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177" fontId="5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center" vertical="center"/>
    </xf>
    <xf numFmtId="171" fontId="5" fillId="33" borderId="1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3" fillId="34" borderId="10" xfId="0" applyFont="1" applyFill="1" applyBorder="1" applyAlignment="1">
      <alignment horizontal="left" vertical="distributed" wrapText="1"/>
    </xf>
    <xf numFmtId="1" fontId="11" fillId="34" borderId="10" xfId="0" applyNumberFormat="1" applyFont="1" applyFill="1" applyBorder="1" applyAlignment="1">
      <alignment horizontal="left" vertical="distributed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distributed" wrapText="1"/>
    </xf>
    <xf numFmtId="178" fontId="11" fillId="34" borderId="10" xfId="0" applyNumberFormat="1" applyFont="1" applyFill="1" applyBorder="1" applyAlignment="1">
      <alignment horizontal="center" vertical="distributed" wrapText="1"/>
    </xf>
    <xf numFmtId="49" fontId="11" fillId="34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171" fontId="5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left" vertical="distributed" wrapText="1"/>
    </xf>
    <xf numFmtId="1" fontId="2" fillId="35" borderId="10" xfId="0" applyNumberFormat="1" applyFont="1" applyFill="1" applyBorder="1" applyAlignment="1">
      <alignment horizontal="left" vertical="distributed" wrapText="1"/>
    </xf>
    <xf numFmtId="49" fontId="2" fillId="35" borderId="10" xfId="0" applyNumberFormat="1" applyFont="1" applyFill="1" applyBorder="1" applyAlignment="1">
      <alignment horizontal="center" vertical="center" wrapText="1"/>
    </xf>
    <xf numFmtId="171" fontId="2" fillId="35" borderId="10" xfId="0" applyNumberFormat="1" applyFont="1" applyFill="1" applyBorder="1" applyAlignment="1">
      <alignment horizontal="center" vertical="distributed" wrapText="1"/>
    </xf>
    <xf numFmtId="178" fontId="2" fillId="35" borderId="10" xfId="0" applyNumberFormat="1" applyFont="1" applyFill="1" applyBorder="1" applyAlignment="1">
      <alignment horizontal="center" vertical="distributed" wrapText="1"/>
    </xf>
    <xf numFmtId="171" fontId="11" fillId="35" borderId="10" xfId="0" applyNumberFormat="1" applyFont="1" applyFill="1" applyBorder="1" applyAlignment="1">
      <alignment horizontal="center" vertical="distributed" wrapText="1"/>
    </xf>
    <xf numFmtId="1" fontId="11" fillId="35" borderId="10" xfId="0" applyNumberFormat="1" applyFont="1" applyFill="1" applyBorder="1" applyAlignment="1">
      <alignment horizontal="left" vertical="distributed" wrapText="1"/>
    </xf>
    <xf numFmtId="0" fontId="2" fillId="0" borderId="10" xfId="0" applyNumberFormat="1" applyFont="1" applyFill="1" applyBorder="1" applyAlignment="1">
      <alignment horizontal="center" vertical="distributed" wrapText="1"/>
    </xf>
    <xf numFmtId="49" fontId="5" fillId="33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center" vertical="center" wrapText="1"/>
    </xf>
    <xf numFmtId="171" fontId="5" fillId="33" borderId="25" xfId="0" applyNumberFormat="1" applyFont="1" applyFill="1" applyBorder="1" applyAlignment="1">
      <alignment horizontal="right"/>
    </xf>
    <xf numFmtId="171" fontId="5" fillId="33" borderId="26" xfId="0" applyNumberFormat="1" applyFont="1" applyFill="1" applyBorder="1" applyAlignment="1">
      <alignment horizontal="right"/>
    </xf>
    <xf numFmtId="171" fontId="5" fillId="33" borderId="11" xfId="0" applyNumberFormat="1" applyFont="1" applyFill="1" applyBorder="1" applyAlignment="1">
      <alignment horizontal="right"/>
    </xf>
    <xf numFmtId="43" fontId="2" fillId="0" borderId="10" xfId="0" applyNumberFormat="1" applyFont="1" applyFill="1" applyBorder="1" applyAlignment="1">
      <alignment horizontal="center" vertical="distributed" wrapText="1"/>
    </xf>
    <xf numFmtId="43" fontId="5" fillId="33" borderId="10" xfId="0" applyNumberFormat="1" applyFont="1" applyFill="1" applyBorder="1" applyAlignment="1">
      <alignment horizontal="right"/>
    </xf>
    <xf numFmtId="43" fontId="5" fillId="0" borderId="10" xfId="0" applyNumberFormat="1" applyFont="1" applyFill="1" applyBorder="1" applyAlignment="1">
      <alignment horizontal="center"/>
    </xf>
    <xf numFmtId="43" fontId="11" fillId="34" borderId="10" xfId="0" applyNumberFormat="1" applyFont="1" applyFill="1" applyBorder="1" applyAlignment="1">
      <alignment horizontal="center" vertical="distributed" wrapText="1"/>
    </xf>
    <xf numFmtId="43" fontId="5" fillId="0" borderId="10" xfId="0" applyNumberFormat="1" applyFont="1" applyFill="1" applyBorder="1" applyAlignment="1">
      <alignment horizontal="right"/>
    </xf>
    <xf numFmtId="0" fontId="2" fillId="0" borderId="10" xfId="0" applyNumberFormat="1" applyFont="1" applyFill="1" applyBorder="1" applyAlignment="1">
      <alignment horizontal="right"/>
    </xf>
    <xf numFmtId="0" fontId="4" fillId="36" borderId="0" xfId="0" applyFont="1" applyFill="1" applyAlignment="1">
      <alignment/>
    </xf>
    <xf numFmtId="0" fontId="5" fillId="36" borderId="10" xfId="0" applyFont="1" applyFill="1" applyBorder="1" applyAlignment="1">
      <alignment horizontal="left" vertical="distributed" wrapText="1"/>
    </xf>
    <xf numFmtId="1" fontId="2" fillId="36" borderId="10" xfId="0" applyNumberFormat="1" applyFont="1" applyFill="1" applyBorder="1" applyAlignment="1">
      <alignment horizontal="left" vertical="distributed" wrapText="1"/>
    </xf>
    <xf numFmtId="49" fontId="2" fillId="36" borderId="10" xfId="0" applyNumberFormat="1" applyFont="1" applyFill="1" applyBorder="1" applyAlignment="1">
      <alignment horizontal="center" vertical="center" wrapText="1"/>
    </xf>
    <xf numFmtId="171" fontId="2" fillId="36" borderId="10" xfId="0" applyNumberFormat="1" applyFont="1" applyFill="1" applyBorder="1" applyAlignment="1">
      <alignment horizontal="center" vertical="distributed" wrapText="1"/>
    </xf>
    <xf numFmtId="43" fontId="2" fillId="36" borderId="10" xfId="0" applyNumberFormat="1" applyFont="1" applyFill="1" applyBorder="1" applyAlignment="1">
      <alignment horizontal="center" vertical="distributed" wrapText="1"/>
    </xf>
    <xf numFmtId="1" fontId="2" fillId="34" borderId="10" xfId="0" applyNumberFormat="1" applyFont="1" applyFill="1" applyBorder="1" applyAlignment="1">
      <alignment horizontal="left" vertical="distributed" wrapText="1"/>
    </xf>
    <xf numFmtId="49" fontId="2" fillId="34" borderId="10" xfId="0" applyNumberFormat="1" applyFont="1" applyFill="1" applyBorder="1" applyAlignment="1">
      <alignment horizontal="center" vertical="center" wrapText="1"/>
    </xf>
    <xf numFmtId="171" fontId="2" fillId="34" borderId="10" xfId="0" applyNumberFormat="1" applyFont="1" applyFill="1" applyBorder="1" applyAlignment="1">
      <alignment horizontal="center" vertical="distributed" wrapText="1"/>
    </xf>
    <xf numFmtId="43" fontId="2" fillId="34" borderId="10" xfId="0" applyNumberFormat="1" applyFont="1" applyFill="1" applyBorder="1" applyAlignment="1">
      <alignment horizontal="center" vertical="distributed" wrapText="1"/>
    </xf>
    <xf numFmtId="0" fontId="1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justify" wrapText="1"/>
    </xf>
    <xf numFmtId="0" fontId="13" fillId="0" borderId="0" xfId="0" applyFont="1" applyFill="1" applyAlignment="1">
      <alignment horizontal="center" vertical="justify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view="pageBreakPreview" zoomScaleSheetLayoutView="100" zoomScalePageLayoutView="0" workbookViewId="0" topLeftCell="A68">
      <selection activeCell="F57" sqref="F57"/>
    </sheetView>
  </sheetViews>
  <sheetFormatPr defaultColWidth="9.00390625" defaultRowHeight="12.75"/>
  <cols>
    <col min="1" max="1" width="29.25390625" style="61" customWidth="1"/>
    <col min="2" max="2" width="4.75390625" style="62" customWidth="1"/>
    <col min="3" max="3" width="25.75390625" style="62" customWidth="1"/>
    <col min="4" max="4" width="13.125" style="64" customWidth="1"/>
    <col min="5" max="5" width="13.25390625" style="64" customWidth="1"/>
    <col min="6" max="6" width="13.25390625" style="65" customWidth="1"/>
    <col min="7" max="16384" width="9.125" style="1" customWidth="1"/>
  </cols>
  <sheetData>
    <row r="1" ht="10.5" customHeight="1">
      <c r="D1" s="63"/>
    </row>
    <row r="2" spans="1:6" s="48" customFormat="1" ht="24.75" customHeight="1" thickBot="1">
      <c r="A2" s="172" t="s">
        <v>191</v>
      </c>
      <c r="B2" s="172"/>
      <c r="C2" s="172"/>
      <c r="D2" s="172"/>
      <c r="E2" s="66"/>
      <c r="F2" s="67" t="s">
        <v>149</v>
      </c>
    </row>
    <row r="3" spans="4:6" ht="13.5" customHeight="1">
      <c r="D3" s="68" t="s">
        <v>190</v>
      </c>
      <c r="E3" s="62"/>
      <c r="F3" s="69" t="s">
        <v>164</v>
      </c>
    </row>
    <row r="4" spans="1:6" ht="12.75" customHeight="1">
      <c r="A4" s="171" t="s">
        <v>373</v>
      </c>
      <c r="B4" s="171"/>
      <c r="C4" s="171"/>
      <c r="D4" s="171"/>
      <c r="E4" s="68" t="s">
        <v>167</v>
      </c>
      <c r="F4" s="70" t="s">
        <v>374</v>
      </c>
    </row>
    <row r="5" spans="1:6" ht="15.75" customHeight="1">
      <c r="A5" s="61" t="s">
        <v>188</v>
      </c>
      <c r="E5" s="64" t="s">
        <v>166</v>
      </c>
      <c r="F5" s="71" t="s">
        <v>193</v>
      </c>
    </row>
    <row r="6" spans="1:6" ht="12" customHeight="1">
      <c r="A6" s="61" t="s">
        <v>122</v>
      </c>
      <c r="E6" s="64" t="s">
        <v>181</v>
      </c>
      <c r="F6" s="70" t="s">
        <v>194</v>
      </c>
    </row>
    <row r="7" spans="1:6" ht="24.75" customHeight="1">
      <c r="A7" s="61" t="s">
        <v>195</v>
      </c>
      <c r="B7" s="170" t="s">
        <v>276</v>
      </c>
      <c r="C7" s="170"/>
      <c r="D7" s="170"/>
      <c r="E7" s="64" t="s">
        <v>125</v>
      </c>
      <c r="F7" s="70">
        <v>60657420</v>
      </c>
    </row>
    <row r="8" spans="1:6" ht="13.5" customHeight="1">
      <c r="A8" s="61" t="s">
        <v>175</v>
      </c>
      <c r="F8" s="72"/>
    </row>
    <row r="9" spans="1:6" ht="13.5" customHeight="1" thickBot="1">
      <c r="A9" s="61" t="s">
        <v>146</v>
      </c>
      <c r="F9" s="73" t="s">
        <v>145</v>
      </c>
    </row>
    <row r="10" spans="2:6" ht="13.5" customHeight="1">
      <c r="B10" s="74"/>
      <c r="C10" s="74" t="s">
        <v>176</v>
      </c>
      <c r="F10" s="75"/>
    </row>
    <row r="11" spans="1:6" ht="5.25" customHeight="1">
      <c r="A11" s="76"/>
      <c r="B11" s="77"/>
      <c r="C11" s="78"/>
      <c r="D11" s="79"/>
      <c r="E11" s="79" t="s">
        <v>192</v>
      </c>
      <c r="F11" s="80"/>
    </row>
    <row r="12" spans="1:6" ht="13.5" customHeight="1">
      <c r="A12" s="81"/>
      <c r="B12" s="82" t="s">
        <v>153</v>
      </c>
      <c r="C12" s="83" t="s">
        <v>187</v>
      </c>
      <c r="D12" s="84" t="s">
        <v>178</v>
      </c>
      <c r="E12" s="85"/>
      <c r="F12" s="86" t="s">
        <v>165</v>
      </c>
    </row>
    <row r="13" spans="1:6" ht="9.75" customHeight="1">
      <c r="A13" s="81" t="s">
        <v>150</v>
      </c>
      <c r="B13" s="82" t="s">
        <v>154</v>
      </c>
      <c r="C13" s="83" t="s">
        <v>183</v>
      </c>
      <c r="D13" s="84" t="s">
        <v>179</v>
      </c>
      <c r="E13" s="84" t="s">
        <v>169</v>
      </c>
      <c r="F13" s="87" t="s">
        <v>148</v>
      </c>
    </row>
    <row r="14" spans="1:6" ht="9.75" customHeight="1">
      <c r="A14" s="81"/>
      <c r="B14" s="82" t="s">
        <v>155</v>
      </c>
      <c r="C14" s="83" t="s">
        <v>184</v>
      </c>
      <c r="D14" s="84" t="s">
        <v>148</v>
      </c>
      <c r="E14" s="84"/>
      <c r="F14" s="87"/>
    </row>
    <row r="15" spans="1:6" ht="9.75" customHeight="1" thickBot="1">
      <c r="A15" s="88">
        <v>1</v>
      </c>
      <c r="B15" s="89">
        <v>2</v>
      </c>
      <c r="C15" s="89">
        <v>3</v>
      </c>
      <c r="D15" s="90" t="s">
        <v>147</v>
      </c>
      <c r="E15" s="90" t="s">
        <v>172</v>
      </c>
      <c r="F15" s="91" t="s">
        <v>173</v>
      </c>
    </row>
    <row r="16" spans="1:6" s="2" customFormat="1" ht="15.75" customHeight="1">
      <c r="A16" s="92" t="s">
        <v>200</v>
      </c>
      <c r="B16" s="93">
        <v>10</v>
      </c>
      <c r="C16" s="94" t="s">
        <v>201</v>
      </c>
      <c r="D16" s="95">
        <f>D17+D63</f>
        <v>8191900</v>
      </c>
      <c r="E16" s="153">
        <f>E17+E63</f>
        <v>3736166.5599999996</v>
      </c>
      <c r="F16" s="96">
        <f>D16-E16</f>
        <v>4455733.44</v>
      </c>
    </row>
    <row r="17" spans="1:6" ht="24" customHeight="1">
      <c r="A17" s="97" t="s">
        <v>202</v>
      </c>
      <c r="B17" s="98">
        <v>10</v>
      </c>
      <c r="C17" s="99" t="s">
        <v>203</v>
      </c>
      <c r="D17" s="158">
        <f>D18+D30+D35+D53+D56+D60</f>
        <v>3542900</v>
      </c>
      <c r="E17" s="155">
        <f>E18+E30+E35+E53+E56+E60</f>
        <v>749940.76</v>
      </c>
      <c r="F17" s="156">
        <f>D17-E17</f>
        <v>2792959.24</v>
      </c>
    </row>
    <row r="18" spans="1:6" ht="15.75" customHeight="1">
      <c r="A18" s="97" t="s">
        <v>204</v>
      </c>
      <c r="B18" s="98">
        <v>10</v>
      </c>
      <c r="C18" s="99" t="s">
        <v>317</v>
      </c>
      <c r="D18" s="100">
        <f>D19</f>
        <v>476200</v>
      </c>
      <c r="E18" s="102">
        <f>E19</f>
        <v>275929.8</v>
      </c>
      <c r="F18" s="96">
        <f>D18-E18</f>
        <v>200270.2</v>
      </c>
    </row>
    <row r="19" spans="1:6" s="2" customFormat="1" ht="14.25" customHeight="1">
      <c r="A19" s="97" t="s">
        <v>196</v>
      </c>
      <c r="B19" s="98">
        <v>10</v>
      </c>
      <c r="C19" s="99" t="s">
        <v>318</v>
      </c>
      <c r="D19" s="100">
        <f>D20</f>
        <v>476200</v>
      </c>
      <c r="E19" s="155">
        <f>E20+E24+E25+E26+E27+E28+E29</f>
        <v>275929.8</v>
      </c>
      <c r="F19" s="156">
        <f>D19-E19</f>
        <v>200270.2</v>
      </c>
    </row>
    <row r="20" spans="1:6" ht="93.75" customHeight="1">
      <c r="A20" s="97" t="s">
        <v>205</v>
      </c>
      <c r="B20" s="98">
        <v>10</v>
      </c>
      <c r="C20" s="99" t="s">
        <v>319</v>
      </c>
      <c r="D20" s="100">
        <v>476200</v>
      </c>
      <c r="E20" s="155">
        <f>E21+E22+E23</f>
        <v>275694.63</v>
      </c>
      <c r="F20" s="100">
        <v>476200</v>
      </c>
    </row>
    <row r="21" spans="1:6" ht="93.75" customHeight="1">
      <c r="A21" s="97" t="s">
        <v>205</v>
      </c>
      <c r="B21" s="98">
        <v>10</v>
      </c>
      <c r="C21" s="99" t="s">
        <v>364</v>
      </c>
      <c r="D21" s="100">
        <v>476200</v>
      </c>
      <c r="E21" s="102">
        <v>272734.56</v>
      </c>
      <c r="F21" s="100">
        <v>476200</v>
      </c>
    </row>
    <row r="22" spans="1:6" ht="93.75" customHeight="1">
      <c r="A22" s="97" t="s">
        <v>205</v>
      </c>
      <c r="B22" s="98">
        <v>10</v>
      </c>
      <c r="C22" s="99" t="s">
        <v>365</v>
      </c>
      <c r="D22" s="100">
        <v>0</v>
      </c>
      <c r="E22" s="102">
        <v>1301.24</v>
      </c>
      <c r="F22" s="158">
        <f aca="true" t="shared" si="0" ref="F22:F32">D22-E22</f>
        <v>-1301.24</v>
      </c>
    </row>
    <row r="23" spans="1:6" ht="93.75" customHeight="1">
      <c r="A23" s="97" t="s">
        <v>205</v>
      </c>
      <c r="B23" s="98">
        <v>10</v>
      </c>
      <c r="C23" s="99" t="s">
        <v>366</v>
      </c>
      <c r="D23" s="100">
        <v>0</v>
      </c>
      <c r="E23" s="102">
        <v>1658.83</v>
      </c>
      <c r="F23" s="158">
        <f t="shared" si="0"/>
        <v>-1658.83</v>
      </c>
    </row>
    <row r="24" spans="1:6" ht="93.75" customHeight="1">
      <c r="A24" s="97" t="s">
        <v>205</v>
      </c>
      <c r="B24" s="98">
        <v>10</v>
      </c>
      <c r="C24" s="99" t="s">
        <v>320</v>
      </c>
      <c r="D24" s="100"/>
      <c r="E24" s="102">
        <v>0</v>
      </c>
      <c r="F24" s="101">
        <f t="shared" si="0"/>
        <v>0</v>
      </c>
    </row>
    <row r="25" spans="1:6" ht="93.75" customHeight="1">
      <c r="A25" s="97" t="s">
        <v>205</v>
      </c>
      <c r="B25" s="98">
        <v>10</v>
      </c>
      <c r="C25" s="99" t="s">
        <v>321</v>
      </c>
      <c r="D25" s="100">
        <v>0</v>
      </c>
      <c r="E25" s="102">
        <v>0</v>
      </c>
      <c r="F25" s="96">
        <f t="shared" si="0"/>
        <v>0</v>
      </c>
    </row>
    <row r="26" spans="1:6" ht="93.75" customHeight="1">
      <c r="A26" s="97" t="s">
        <v>205</v>
      </c>
      <c r="B26" s="98">
        <v>10</v>
      </c>
      <c r="C26" s="99" t="s">
        <v>322</v>
      </c>
      <c r="D26" s="100">
        <v>0</v>
      </c>
      <c r="E26" s="102">
        <v>175.17</v>
      </c>
      <c r="F26" s="96">
        <f t="shared" si="0"/>
        <v>-175.17</v>
      </c>
    </row>
    <row r="27" spans="1:6" ht="93.75" customHeight="1">
      <c r="A27" s="97" t="s">
        <v>205</v>
      </c>
      <c r="B27" s="98">
        <v>10</v>
      </c>
      <c r="C27" s="99" t="s">
        <v>323</v>
      </c>
      <c r="D27" s="100">
        <v>0</v>
      </c>
      <c r="E27" s="102">
        <v>0</v>
      </c>
      <c r="F27" s="96">
        <f t="shared" si="0"/>
        <v>0</v>
      </c>
    </row>
    <row r="28" spans="1:6" ht="94.5" customHeight="1">
      <c r="A28" s="97" t="s">
        <v>205</v>
      </c>
      <c r="B28" s="98">
        <v>10</v>
      </c>
      <c r="C28" s="99" t="s">
        <v>324</v>
      </c>
      <c r="D28" s="100"/>
      <c r="E28" s="102">
        <v>0</v>
      </c>
      <c r="F28" s="101">
        <f t="shared" si="0"/>
        <v>0</v>
      </c>
    </row>
    <row r="29" spans="1:6" ht="94.5" customHeight="1">
      <c r="A29" s="97" t="s">
        <v>205</v>
      </c>
      <c r="B29" s="98">
        <v>10</v>
      </c>
      <c r="C29" s="99" t="s">
        <v>361</v>
      </c>
      <c r="D29" s="100"/>
      <c r="E29" s="102">
        <v>60</v>
      </c>
      <c r="F29" s="156">
        <f t="shared" si="0"/>
        <v>-60</v>
      </c>
    </row>
    <row r="30" spans="1:6" ht="18.75" customHeight="1">
      <c r="A30" s="97" t="s">
        <v>277</v>
      </c>
      <c r="B30" s="98">
        <v>10</v>
      </c>
      <c r="C30" s="8" t="s">
        <v>362</v>
      </c>
      <c r="D30" s="101">
        <f>D31</f>
        <v>244500</v>
      </c>
      <c r="E30" s="140">
        <f>E31</f>
        <v>154192.8</v>
      </c>
      <c r="F30" s="101">
        <f t="shared" si="0"/>
        <v>90307.20000000001</v>
      </c>
    </row>
    <row r="31" spans="1:6" ht="24.75" customHeight="1">
      <c r="A31" s="97" t="s">
        <v>278</v>
      </c>
      <c r="B31" s="98">
        <v>10</v>
      </c>
      <c r="C31" s="8" t="s">
        <v>363</v>
      </c>
      <c r="D31" s="101">
        <f>D32</f>
        <v>244500</v>
      </c>
      <c r="E31" s="149">
        <f>E32+E33+E34</f>
        <v>154192.8</v>
      </c>
      <c r="F31" s="99">
        <f t="shared" si="0"/>
        <v>90307.20000000001</v>
      </c>
    </row>
    <row r="32" spans="1:6" ht="16.5" customHeight="1">
      <c r="A32" s="97" t="s">
        <v>278</v>
      </c>
      <c r="B32" s="98">
        <v>10</v>
      </c>
      <c r="C32" s="8" t="s">
        <v>325</v>
      </c>
      <c r="D32" s="101">
        <v>244500</v>
      </c>
      <c r="E32" s="149" t="s">
        <v>368</v>
      </c>
      <c r="F32" s="99">
        <f t="shared" si="0"/>
        <v>90387.20000000001</v>
      </c>
    </row>
    <row r="33" spans="1:6" ht="16.5" customHeight="1">
      <c r="A33" s="97" t="s">
        <v>278</v>
      </c>
      <c r="B33" s="98">
        <v>10</v>
      </c>
      <c r="C33" s="8" t="s">
        <v>326</v>
      </c>
      <c r="D33" s="101"/>
      <c r="E33" s="102">
        <v>80</v>
      </c>
      <c r="F33" s="101">
        <f aca="true" t="shared" si="1" ref="F33:F38">D33-E33</f>
        <v>-80</v>
      </c>
    </row>
    <row r="34" spans="1:6" ht="16.5" customHeight="1">
      <c r="A34" s="97" t="s">
        <v>278</v>
      </c>
      <c r="B34" s="98">
        <v>10</v>
      </c>
      <c r="C34" s="8" t="s">
        <v>327</v>
      </c>
      <c r="D34" s="101"/>
      <c r="E34" s="102">
        <v>0</v>
      </c>
      <c r="F34" s="101">
        <f t="shared" si="1"/>
        <v>0</v>
      </c>
    </row>
    <row r="35" spans="1:6" ht="16.5" customHeight="1">
      <c r="A35" s="97" t="s">
        <v>206</v>
      </c>
      <c r="B35" s="98">
        <v>10</v>
      </c>
      <c r="C35" s="99" t="s">
        <v>328</v>
      </c>
      <c r="D35" s="100">
        <f>D36+D41</f>
        <v>2742000</v>
      </c>
      <c r="E35" s="100">
        <f>E36+E41</f>
        <v>304818.16</v>
      </c>
      <c r="F35" s="96">
        <f t="shared" si="1"/>
        <v>2437181.84</v>
      </c>
    </row>
    <row r="36" spans="1:6" ht="15" customHeight="1">
      <c r="A36" s="97" t="s">
        <v>197</v>
      </c>
      <c r="B36" s="98">
        <v>10</v>
      </c>
      <c r="C36" s="99" t="s">
        <v>329</v>
      </c>
      <c r="D36" s="100">
        <f>D37</f>
        <v>132100</v>
      </c>
      <c r="E36" s="100">
        <f>E37</f>
        <v>14831.31</v>
      </c>
      <c r="F36" s="96">
        <f t="shared" si="1"/>
        <v>117268.69</v>
      </c>
    </row>
    <row r="37" spans="1:6" ht="15" customHeight="1">
      <c r="A37" s="97" t="s">
        <v>197</v>
      </c>
      <c r="B37" s="98">
        <v>10</v>
      </c>
      <c r="C37" s="99" t="s">
        <v>330</v>
      </c>
      <c r="D37" s="100">
        <f>D38</f>
        <v>132100</v>
      </c>
      <c r="E37" s="100">
        <f>E38+E39+E40</f>
        <v>14831.31</v>
      </c>
      <c r="F37" s="101">
        <f t="shared" si="1"/>
        <v>117268.69</v>
      </c>
    </row>
    <row r="38" spans="1:6" ht="56.25" customHeight="1">
      <c r="A38" s="97" t="s">
        <v>134</v>
      </c>
      <c r="B38" s="98">
        <v>10</v>
      </c>
      <c r="C38" s="99" t="s">
        <v>331</v>
      </c>
      <c r="D38" s="100">
        <v>132100</v>
      </c>
      <c r="E38" s="102">
        <v>11132.92</v>
      </c>
      <c r="F38" s="101">
        <f t="shared" si="1"/>
        <v>120967.08</v>
      </c>
    </row>
    <row r="39" spans="1:6" s="2" customFormat="1" ht="33" customHeight="1">
      <c r="A39" s="97" t="s">
        <v>134</v>
      </c>
      <c r="B39" s="98">
        <v>10</v>
      </c>
      <c r="C39" s="99" t="s">
        <v>332</v>
      </c>
      <c r="D39" s="100">
        <v>0</v>
      </c>
      <c r="E39" s="102">
        <v>3698.39</v>
      </c>
      <c r="F39" s="96">
        <f aca="true" t="shared" si="2" ref="F39:F55">D39-E39</f>
        <v>-3698.39</v>
      </c>
    </row>
    <row r="40" spans="1:6" s="2" customFormat="1" ht="33" customHeight="1">
      <c r="A40" s="97" t="s">
        <v>134</v>
      </c>
      <c r="B40" s="98">
        <v>10</v>
      </c>
      <c r="C40" s="99" t="s">
        <v>333</v>
      </c>
      <c r="D40" s="100">
        <v>0</v>
      </c>
      <c r="E40" s="102">
        <v>0</v>
      </c>
      <c r="F40" s="96">
        <f t="shared" si="2"/>
        <v>0</v>
      </c>
    </row>
    <row r="41" spans="1:6" ht="11.25" customHeight="1">
      <c r="A41" s="97" t="s">
        <v>198</v>
      </c>
      <c r="B41" s="98">
        <v>10</v>
      </c>
      <c r="C41" s="99" t="s">
        <v>334</v>
      </c>
      <c r="D41" s="100">
        <f>D42+D47</f>
        <v>2609900</v>
      </c>
      <c r="E41" s="102">
        <f>E42+E47</f>
        <v>289986.85</v>
      </c>
      <c r="F41" s="96">
        <f t="shared" si="2"/>
        <v>2319913.15</v>
      </c>
    </row>
    <row r="42" spans="1:6" ht="15.75" customHeight="1">
      <c r="A42" s="97" t="s">
        <v>135</v>
      </c>
      <c r="B42" s="98">
        <v>10</v>
      </c>
      <c r="C42" s="99" t="s">
        <v>335</v>
      </c>
      <c r="D42" s="100">
        <f>D43</f>
        <v>293000</v>
      </c>
      <c r="E42" s="102">
        <f>E43+E44+E45+E46</f>
        <v>134232.04</v>
      </c>
      <c r="F42" s="96">
        <f t="shared" si="2"/>
        <v>158767.96</v>
      </c>
    </row>
    <row r="43" spans="1:6" ht="45.75" customHeight="1">
      <c r="A43" s="97" t="s">
        <v>136</v>
      </c>
      <c r="B43" s="98">
        <v>10</v>
      </c>
      <c r="C43" s="99" t="s">
        <v>336</v>
      </c>
      <c r="D43" s="100">
        <v>293000</v>
      </c>
      <c r="E43" s="102">
        <v>134123.32</v>
      </c>
      <c r="F43" s="96">
        <f t="shared" si="2"/>
        <v>158876.68</v>
      </c>
    </row>
    <row r="44" spans="1:6" ht="45.75" customHeight="1">
      <c r="A44" s="97" t="s">
        <v>136</v>
      </c>
      <c r="B44" s="98">
        <v>10</v>
      </c>
      <c r="C44" s="99" t="s">
        <v>337</v>
      </c>
      <c r="D44" s="100">
        <v>0</v>
      </c>
      <c r="E44" s="102">
        <v>108.72</v>
      </c>
      <c r="F44" s="96">
        <f t="shared" si="2"/>
        <v>-108.72</v>
      </c>
    </row>
    <row r="45" spans="1:6" ht="45.75" customHeight="1">
      <c r="A45" s="97" t="s">
        <v>136</v>
      </c>
      <c r="B45" s="98">
        <v>10</v>
      </c>
      <c r="C45" s="99" t="s">
        <v>338</v>
      </c>
      <c r="D45" s="100">
        <v>0</v>
      </c>
      <c r="E45" s="102">
        <v>0</v>
      </c>
      <c r="F45" s="96">
        <f>D45-E45</f>
        <v>0</v>
      </c>
    </row>
    <row r="46" spans="1:6" ht="45.75" customHeight="1">
      <c r="A46" s="97" t="s">
        <v>136</v>
      </c>
      <c r="B46" s="98">
        <v>10</v>
      </c>
      <c r="C46" s="99" t="s">
        <v>339</v>
      </c>
      <c r="D46" s="100">
        <v>0</v>
      </c>
      <c r="E46" s="102">
        <v>0</v>
      </c>
      <c r="F46" s="96">
        <f t="shared" si="2"/>
        <v>0</v>
      </c>
    </row>
    <row r="47" spans="1:6" ht="17.25" customHeight="1">
      <c r="A47" s="97" t="s">
        <v>137</v>
      </c>
      <c r="B47" s="98">
        <v>10</v>
      </c>
      <c r="C47" s="99" t="s">
        <v>340</v>
      </c>
      <c r="D47" s="100">
        <f>D48</f>
        <v>2316900</v>
      </c>
      <c r="E47" s="102">
        <f>E49+E50+E51+E52</f>
        <v>155754.81</v>
      </c>
      <c r="F47" s="96">
        <f t="shared" si="2"/>
        <v>2161145.19</v>
      </c>
    </row>
    <row r="48" spans="1:6" ht="48" customHeight="1">
      <c r="A48" s="97" t="s">
        <v>138</v>
      </c>
      <c r="B48" s="98">
        <v>10</v>
      </c>
      <c r="C48" s="99" t="s">
        <v>341</v>
      </c>
      <c r="D48" s="100">
        <f>D49</f>
        <v>2316900</v>
      </c>
      <c r="E48" s="102">
        <f>E49+E50+E51+E52</f>
        <v>155754.81</v>
      </c>
      <c r="F48" s="96">
        <f t="shared" si="2"/>
        <v>2161145.19</v>
      </c>
    </row>
    <row r="49" spans="1:6" ht="48" customHeight="1">
      <c r="A49" s="97" t="s">
        <v>138</v>
      </c>
      <c r="B49" s="98">
        <v>10</v>
      </c>
      <c r="C49" s="99" t="s">
        <v>279</v>
      </c>
      <c r="D49" s="100">
        <v>2316900</v>
      </c>
      <c r="E49" s="102">
        <v>143264.68</v>
      </c>
      <c r="F49" s="96">
        <f t="shared" si="2"/>
        <v>2173635.32</v>
      </c>
    </row>
    <row r="50" spans="1:6" ht="48" customHeight="1">
      <c r="A50" s="97" t="s">
        <v>138</v>
      </c>
      <c r="B50" s="98">
        <v>10</v>
      </c>
      <c r="C50" s="99" t="s">
        <v>342</v>
      </c>
      <c r="D50" s="100"/>
      <c r="E50" s="102">
        <v>12490.13</v>
      </c>
      <c r="F50" s="96">
        <f t="shared" si="2"/>
        <v>-12490.13</v>
      </c>
    </row>
    <row r="51" spans="1:6" ht="48" customHeight="1">
      <c r="A51" s="97" t="s">
        <v>138</v>
      </c>
      <c r="B51" s="98">
        <v>10</v>
      </c>
      <c r="C51" s="99" t="s">
        <v>343</v>
      </c>
      <c r="D51" s="100"/>
      <c r="E51" s="102">
        <v>0</v>
      </c>
      <c r="F51" s="96">
        <f t="shared" si="2"/>
        <v>0</v>
      </c>
    </row>
    <row r="52" spans="1:6" ht="48" customHeight="1">
      <c r="A52" s="97" t="s">
        <v>138</v>
      </c>
      <c r="B52" s="98">
        <v>10</v>
      </c>
      <c r="C52" s="99" t="s">
        <v>344</v>
      </c>
      <c r="D52" s="100"/>
      <c r="E52" s="102">
        <v>0</v>
      </c>
      <c r="F52" s="96">
        <f t="shared" si="2"/>
        <v>0</v>
      </c>
    </row>
    <row r="53" spans="1:6" ht="12.75" customHeight="1">
      <c r="A53" s="97" t="s">
        <v>207</v>
      </c>
      <c r="B53" s="98">
        <v>10</v>
      </c>
      <c r="C53" s="99" t="s">
        <v>345</v>
      </c>
      <c r="D53" s="100">
        <f>D54</f>
        <v>3800</v>
      </c>
      <c r="E53" s="102">
        <f>E54</f>
        <v>2500</v>
      </c>
      <c r="F53" s="96">
        <f t="shared" si="2"/>
        <v>1300</v>
      </c>
    </row>
    <row r="54" spans="1:6" ht="56.25" customHeight="1">
      <c r="A54" s="97" t="s">
        <v>208</v>
      </c>
      <c r="B54" s="98">
        <v>10</v>
      </c>
      <c r="C54" s="99" t="s">
        <v>346</v>
      </c>
      <c r="D54" s="100">
        <f>D55</f>
        <v>3800</v>
      </c>
      <c r="E54" s="102">
        <f>E55</f>
        <v>2500</v>
      </c>
      <c r="F54" s="96">
        <f t="shared" si="2"/>
        <v>1300</v>
      </c>
    </row>
    <row r="55" spans="1:6" s="2" customFormat="1" ht="87.75" customHeight="1">
      <c r="A55" s="97" t="s">
        <v>209</v>
      </c>
      <c r="B55" s="98">
        <v>10</v>
      </c>
      <c r="C55" s="99" t="s">
        <v>347</v>
      </c>
      <c r="D55" s="100">
        <v>3800</v>
      </c>
      <c r="E55" s="102">
        <v>2500</v>
      </c>
      <c r="F55" s="96">
        <f t="shared" si="2"/>
        <v>1300</v>
      </c>
    </row>
    <row r="56" spans="1:6" ht="47.25" customHeight="1">
      <c r="A56" s="97" t="s">
        <v>210</v>
      </c>
      <c r="B56" s="98">
        <v>10</v>
      </c>
      <c r="C56" s="99" t="s">
        <v>348</v>
      </c>
      <c r="D56" s="100">
        <f>D57</f>
        <v>59900</v>
      </c>
      <c r="E56" s="102">
        <f>E57</f>
        <v>0</v>
      </c>
      <c r="F56" s="96">
        <f aca="true" t="shared" si="3" ref="F56:F61">D56-E56</f>
        <v>59900</v>
      </c>
    </row>
    <row r="57" spans="1:6" ht="119.25" customHeight="1">
      <c r="A57" s="97" t="s">
        <v>211</v>
      </c>
      <c r="B57" s="98">
        <v>10</v>
      </c>
      <c r="C57" s="99" t="s">
        <v>349</v>
      </c>
      <c r="D57" s="100">
        <v>59900</v>
      </c>
      <c r="E57" s="102">
        <f>E58</f>
        <v>0</v>
      </c>
      <c r="F57" s="101">
        <f>F58</f>
        <v>59900</v>
      </c>
    </row>
    <row r="58" spans="1:6" ht="78" customHeight="1">
      <c r="A58" s="97" t="s">
        <v>280</v>
      </c>
      <c r="B58" s="98">
        <v>10</v>
      </c>
      <c r="C58" s="99" t="s">
        <v>350</v>
      </c>
      <c r="D58" s="100">
        <v>59900</v>
      </c>
      <c r="E58" s="102">
        <f>E59</f>
        <v>0</v>
      </c>
      <c r="F58" s="96">
        <f t="shared" si="3"/>
        <v>59900</v>
      </c>
    </row>
    <row r="59" spans="1:6" s="2" customFormat="1" ht="56.25" customHeight="1">
      <c r="A59" s="97" t="s">
        <v>280</v>
      </c>
      <c r="B59" s="98">
        <v>10</v>
      </c>
      <c r="C59" s="99" t="s">
        <v>351</v>
      </c>
      <c r="D59" s="100">
        <v>59900</v>
      </c>
      <c r="E59" s="102">
        <v>0</v>
      </c>
      <c r="F59" s="96">
        <f>D59-E59</f>
        <v>59900</v>
      </c>
    </row>
    <row r="60" spans="1:6" ht="16.5" customHeight="1">
      <c r="A60" s="97" t="s">
        <v>261</v>
      </c>
      <c r="B60" s="98">
        <v>10</v>
      </c>
      <c r="C60" s="99" t="s">
        <v>262</v>
      </c>
      <c r="D60" s="100">
        <f>D61</f>
        <v>16500</v>
      </c>
      <c r="E60" s="102">
        <f>E61</f>
        <v>12500</v>
      </c>
      <c r="F60" s="96">
        <f t="shared" si="3"/>
        <v>4000</v>
      </c>
    </row>
    <row r="61" spans="1:6" ht="36" customHeight="1">
      <c r="A61" s="103" t="s">
        <v>129</v>
      </c>
      <c r="B61" s="98">
        <v>10</v>
      </c>
      <c r="C61" s="99" t="s">
        <v>128</v>
      </c>
      <c r="D61" s="100">
        <f>D62</f>
        <v>16500</v>
      </c>
      <c r="E61" s="104">
        <f>E62</f>
        <v>12500</v>
      </c>
      <c r="F61" s="96">
        <f t="shared" si="3"/>
        <v>4000</v>
      </c>
    </row>
    <row r="62" spans="1:6" s="2" customFormat="1" ht="51" customHeight="1">
      <c r="A62" s="103" t="s">
        <v>127</v>
      </c>
      <c r="B62" s="98">
        <v>10</v>
      </c>
      <c r="C62" s="99" t="s">
        <v>126</v>
      </c>
      <c r="D62" s="100">
        <v>16500</v>
      </c>
      <c r="E62" s="104">
        <v>12500</v>
      </c>
      <c r="F62" s="96">
        <f aca="true" t="shared" si="4" ref="F62:F67">D62-E62</f>
        <v>4000</v>
      </c>
    </row>
    <row r="63" spans="1:6" ht="14.25" customHeight="1">
      <c r="A63" s="97" t="s">
        <v>212</v>
      </c>
      <c r="B63" s="98">
        <v>10</v>
      </c>
      <c r="C63" s="99" t="s">
        <v>234</v>
      </c>
      <c r="D63" s="100">
        <f>D64</f>
        <v>4649000</v>
      </c>
      <c r="E63" s="102">
        <f>E64</f>
        <v>2986225.8</v>
      </c>
      <c r="F63" s="96">
        <f t="shared" si="4"/>
        <v>1662774.2000000002</v>
      </c>
    </row>
    <row r="64" spans="1:6" ht="54" customHeight="1">
      <c r="A64" s="97" t="s">
        <v>213</v>
      </c>
      <c r="B64" s="98">
        <v>10</v>
      </c>
      <c r="C64" s="99" t="s">
        <v>352</v>
      </c>
      <c r="D64" s="158">
        <f>D65+D68</f>
        <v>4649000</v>
      </c>
      <c r="E64" s="155">
        <f>E65+E68</f>
        <v>2986225.8</v>
      </c>
      <c r="F64" s="96">
        <f t="shared" si="4"/>
        <v>1662774.2000000002</v>
      </c>
    </row>
    <row r="65" spans="1:6" ht="36.75" customHeight="1">
      <c r="A65" s="97" t="s">
        <v>315</v>
      </c>
      <c r="B65" s="98">
        <v>10</v>
      </c>
      <c r="C65" s="99" t="s">
        <v>353</v>
      </c>
      <c r="D65" s="100">
        <f>D66</f>
        <v>4475500</v>
      </c>
      <c r="E65" s="102">
        <f>E66</f>
        <v>2909000</v>
      </c>
      <c r="F65" s="96">
        <f t="shared" si="4"/>
        <v>1566500</v>
      </c>
    </row>
    <row r="66" spans="1:6" ht="24" customHeight="1">
      <c r="A66" s="97" t="s">
        <v>214</v>
      </c>
      <c r="B66" s="98">
        <v>10</v>
      </c>
      <c r="C66" s="99" t="s">
        <v>354</v>
      </c>
      <c r="D66" s="100">
        <f>D67</f>
        <v>4475500</v>
      </c>
      <c r="E66" s="102">
        <f>E67</f>
        <v>2909000</v>
      </c>
      <c r="F66" s="96">
        <f t="shared" si="4"/>
        <v>1566500</v>
      </c>
    </row>
    <row r="67" spans="1:6" ht="22.5" customHeight="1">
      <c r="A67" s="97" t="s">
        <v>139</v>
      </c>
      <c r="B67" s="98">
        <v>10</v>
      </c>
      <c r="C67" s="99" t="s">
        <v>355</v>
      </c>
      <c r="D67" s="100">
        <v>4475500</v>
      </c>
      <c r="E67" s="102">
        <v>2909000</v>
      </c>
      <c r="F67" s="96">
        <f t="shared" si="4"/>
        <v>1566500</v>
      </c>
    </row>
    <row r="68" spans="1:6" ht="30.75" customHeight="1">
      <c r="A68" s="97" t="s">
        <v>316</v>
      </c>
      <c r="B68" s="98">
        <v>10</v>
      </c>
      <c r="C68" s="99" t="s">
        <v>356</v>
      </c>
      <c r="D68" s="100">
        <f>D69+D71</f>
        <v>173500</v>
      </c>
      <c r="E68" s="102">
        <f>E69+E71</f>
        <v>77225.8</v>
      </c>
      <c r="F68" s="101">
        <f>D68-E68</f>
        <v>96274.2</v>
      </c>
    </row>
    <row r="69" spans="1:6" ht="34.5" customHeight="1">
      <c r="A69" s="97" t="s">
        <v>215</v>
      </c>
      <c r="B69" s="98">
        <v>10</v>
      </c>
      <c r="C69" s="99" t="s">
        <v>357</v>
      </c>
      <c r="D69" s="100">
        <f>D70</f>
        <v>173300</v>
      </c>
      <c r="E69" s="102">
        <f>E70</f>
        <v>77025.8</v>
      </c>
      <c r="F69" s="101">
        <f>D69-E69</f>
        <v>96274.2</v>
      </c>
    </row>
    <row r="70" spans="1:6" ht="26.25" customHeight="1">
      <c r="A70" s="97" t="s">
        <v>140</v>
      </c>
      <c r="B70" s="98">
        <v>10</v>
      </c>
      <c r="C70" s="99" t="s">
        <v>358</v>
      </c>
      <c r="D70" s="100">
        <v>173300</v>
      </c>
      <c r="E70" s="102">
        <v>77025.8</v>
      </c>
      <c r="F70" s="96">
        <f>D70-E70</f>
        <v>96274.2</v>
      </c>
    </row>
    <row r="71" spans="1:6" s="2" customFormat="1" ht="22.5" customHeight="1">
      <c r="A71" s="97" t="s">
        <v>199</v>
      </c>
      <c r="B71" s="98">
        <v>10</v>
      </c>
      <c r="C71" s="99" t="s">
        <v>359</v>
      </c>
      <c r="D71" s="105">
        <v>200</v>
      </c>
      <c r="E71" s="128">
        <f>E72</f>
        <v>200</v>
      </c>
      <c r="F71" s="101">
        <f>D71-E71</f>
        <v>0</v>
      </c>
    </row>
    <row r="72" spans="1:6" ht="48" customHeight="1">
      <c r="A72" s="97" t="s">
        <v>141</v>
      </c>
      <c r="B72" s="98">
        <v>10</v>
      </c>
      <c r="C72" s="99" t="s">
        <v>360</v>
      </c>
      <c r="D72" s="105">
        <v>200</v>
      </c>
      <c r="E72" s="128">
        <v>200</v>
      </c>
      <c r="F72" s="96">
        <f>D72-E72</f>
        <v>0</v>
      </c>
    </row>
    <row r="73" spans="1:6" ht="18" customHeight="1">
      <c r="A73" s="106" t="s">
        <v>235</v>
      </c>
      <c r="B73" s="107"/>
      <c r="C73" s="108" t="s">
        <v>236</v>
      </c>
      <c r="D73" s="109"/>
      <c r="E73" s="151"/>
      <c r="F73" s="110"/>
    </row>
    <row r="74" spans="1:6" ht="16.5" customHeight="1">
      <c r="A74" s="106" t="s">
        <v>237</v>
      </c>
      <c r="B74" s="111"/>
      <c r="C74" s="108" t="s">
        <v>236</v>
      </c>
      <c r="D74" s="109">
        <f>D16</f>
        <v>8191900</v>
      </c>
      <c r="E74" s="152">
        <f>E16</f>
        <v>3736166.5599999996</v>
      </c>
      <c r="F74" s="112">
        <f>F16</f>
        <v>4455733.44</v>
      </c>
    </row>
    <row r="75" spans="1:6" ht="22.5" customHeight="1" hidden="1">
      <c r="A75" s="113"/>
      <c r="B75" s="114"/>
      <c r="C75" s="108"/>
      <c r="D75" s="115"/>
      <c r="E75" s="116"/>
      <c r="F75" s="117"/>
    </row>
    <row r="76" spans="1:6" ht="24.75" customHeight="1" hidden="1">
      <c r="A76" s="113"/>
      <c r="B76" s="114"/>
      <c r="C76" s="108"/>
      <c r="D76" s="115"/>
      <c r="E76" s="116"/>
      <c r="F76" s="117"/>
    </row>
    <row r="77" spans="1:6" ht="18" customHeight="1" hidden="1">
      <c r="A77" s="118"/>
      <c r="B77" s="119"/>
      <c r="C77" s="120"/>
      <c r="D77" s="121"/>
      <c r="E77" s="121"/>
      <c r="F77" s="122"/>
    </row>
    <row r="78" spans="1:6" ht="35.25" customHeight="1" hidden="1">
      <c r="A78" s="106"/>
      <c r="B78" s="123"/>
      <c r="C78" s="99"/>
      <c r="D78" s="124"/>
      <c r="E78" s="125"/>
      <c r="F78" s="126"/>
    </row>
    <row r="79" spans="1:6" ht="45" customHeight="1" hidden="1">
      <c r="A79" s="106"/>
      <c r="B79" s="123"/>
      <c r="C79" s="99"/>
      <c r="D79" s="124"/>
      <c r="E79" s="125"/>
      <c r="F79" s="126"/>
    </row>
  </sheetData>
  <sheetProtection/>
  <mergeCells count="3">
    <mergeCell ref="B7:D7"/>
    <mergeCell ref="A4:D4"/>
    <mergeCell ref="A2:D2"/>
  </mergeCells>
  <printOptions/>
  <pageMargins left="0.48" right="0.21" top="0.35" bottom="0.35" header="0" footer="0"/>
  <pageSetup fitToHeight="4" fitToWidth="1" horizontalDpi="600" verticalDpi="600" orientation="portrait" pageOrder="overThenDown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showGridLines="0" zoomScalePageLayoutView="0" workbookViewId="0" topLeftCell="A1">
      <selection activeCell="D57" sqref="D57"/>
    </sheetView>
  </sheetViews>
  <sheetFormatPr defaultColWidth="9.00390625" defaultRowHeight="12.75"/>
  <cols>
    <col min="1" max="1" width="29.375" style="17" customWidth="1"/>
    <col min="2" max="2" width="4.875" style="18" customWidth="1"/>
    <col min="3" max="3" width="21.625" style="10" customWidth="1"/>
    <col min="4" max="4" width="13.00390625" style="11" customWidth="1"/>
    <col min="5" max="5" width="15.00390625" style="54" customWidth="1"/>
    <col min="6" max="6" width="13.75390625" style="54" customWidth="1"/>
    <col min="7" max="16384" width="9.125" style="1" customWidth="1"/>
  </cols>
  <sheetData>
    <row r="1" ht="14.25" customHeight="1">
      <c r="B1" s="9" t="s">
        <v>171</v>
      </c>
    </row>
    <row r="2" spans="1:4" ht="9" customHeight="1">
      <c r="A2" s="56"/>
      <c r="B2" s="12"/>
      <c r="C2" s="27"/>
      <c r="D2" s="51"/>
    </row>
    <row r="3" spans="1:6" ht="12.75">
      <c r="A3" s="174" t="s">
        <v>150</v>
      </c>
      <c r="B3" s="175" t="s">
        <v>263</v>
      </c>
      <c r="C3" s="139" t="s">
        <v>151</v>
      </c>
      <c r="D3" s="176" t="s">
        <v>130</v>
      </c>
      <c r="E3" s="173" t="s">
        <v>169</v>
      </c>
      <c r="F3" s="173" t="s">
        <v>131</v>
      </c>
    </row>
    <row r="4" spans="1:6" ht="12.75">
      <c r="A4" s="174"/>
      <c r="B4" s="175"/>
      <c r="C4" s="139" t="s">
        <v>186</v>
      </c>
      <c r="D4" s="176"/>
      <c r="E4" s="173"/>
      <c r="F4" s="173"/>
    </row>
    <row r="5" spans="1:6" ht="11.25" customHeight="1">
      <c r="A5" s="174"/>
      <c r="B5" s="175"/>
      <c r="C5" s="139" t="s">
        <v>184</v>
      </c>
      <c r="D5" s="176"/>
      <c r="E5" s="173"/>
      <c r="F5" s="173"/>
    </row>
    <row r="6" spans="1:6" s="48" customFormat="1" ht="12.75">
      <c r="A6" s="60">
        <v>1</v>
      </c>
      <c r="B6" s="58">
        <v>2</v>
      </c>
      <c r="C6" s="58">
        <v>3</v>
      </c>
      <c r="D6" s="52" t="s">
        <v>147</v>
      </c>
      <c r="E6" s="127">
        <v>5</v>
      </c>
      <c r="F6" s="127">
        <v>6</v>
      </c>
    </row>
    <row r="7" spans="1:6" ht="23.25" customHeight="1">
      <c r="A7" s="16" t="s">
        <v>238</v>
      </c>
      <c r="B7" s="6">
        <v>200</v>
      </c>
      <c r="C7" s="129" t="s">
        <v>266</v>
      </c>
      <c r="D7" s="53">
        <f>D8</f>
        <v>8562800</v>
      </c>
      <c r="E7" s="53">
        <f>E8</f>
        <v>3990477.47</v>
      </c>
      <c r="F7" s="55">
        <f>F8</f>
        <v>4572322.529999999</v>
      </c>
    </row>
    <row r="8" spans="1:6" ht="22.5" customHeight="1">
      <c r="A8" s="16" t="s">
        <v>281</v>
      </c>
      <c r="B8" s="6">
        <v>200</v>
      </c>
      <c r="C8" s="129" t="s">
        <v>267</v>
      </c>
      <c r="D8" s="154">
        <f>D9+D62+D70+D79+D97+D101+D105+D113+D120</f>
        <v>8562800</v>
      </c>
      <c r="E8" s="154">
        <f>E9+E62+E70+E79+E97+E101+E105+E113+E120</f>
        <v>3990477.47</v>
      </c>
      <c r="F8" s="53">
        <f>D8-E8</f>
        <v>4572322.529999999</v>
      </c>
    </row>
    <row r="9" spans="1:6" ht="22.5" customHeight="1">
      <c r="A9" s="49" t="s">
        <v>239</v>
      </c>
      <c r="B9" s="6">
        <v>200</v>
      </c>
      <c r="C9" s="129" t="s">
        <v>268</v>
      </c>
      <c r="D9" s="154">
        <f>D10+D31</f>
        <v>4532900</v>
      </c>
      <c r="E9" s="154">
        <f>E10+E31</f>
        <v>2021835.1</v>
      </c>
      <c r="F9" s="154">
        <f>D9-E9</f>
        <v>2511064.9</v>
      </c>
    </row>
    <row r="10" spans="1:6" ht="67.5" customHeight="1">
      <c r="A10" s="5" t="s">
        <v>248</v>
      </c>
      <c r="B10" s="6">
        <v>200</v>
      </c>
      <c r="C10" s="129" t="s">
        <v>41</v>
      </c>
      <c r="D10" s="53">
        <f>D11+D26</f>
        <v>4084200</v>
      </c>
      <c r="E10" s="53">
        <f>E11+E26</f>
        <v>1823592.46</v>
      </c>
      <c r="F10" s="53">
        <f>F11+F26</f>
        <v>2260607.54</v>
      </c>
    </row>
    <row r="11" spans="1:6" ht="33.75" customHeight="1">
      <c r="A11" s="5" t="s">
        <v>282</v>
      </c>
      <c r="B11" s="6">
        <v>200</v>
      </c>
      <c r="C11" s="129" t="s">
        <v>269</v>
      </c>
      <c r="D11" s="53">
        <f>D12</f>
        <v>4084000</v>
      </c>
      <c r="E11" s="53">
        <f>E12</f>
        <v>1823592.46</v>
      </c>
      <c r="F11" s="55">
        <f>F12</f>
        <v>2260407.54</v>
      </c>
    </row>
    <row r="12" spans="1:6" ht="21" customHeight="1">
      <c r="A12" s="5" t="s">
        <v>281</v>
      </c>
      <c r="B12" s="6">
        <v>200</v>
      </c>
      <c r="C12" s="129" t="s">
        <v>270</v>
      </c>
      <c r="D12" s="154">
        <f>D13+D18+D22</f>
        <v>4084000</v>
      </c>
      <c r="E12" s="53">
        <f>E13+E18+E22</f>
        <v>1823592.46</v>
      </c>
      <c r="F12" s="55">
        <f>F13+F18+F22</f>
        <v>2260407.54</v>
      </c>
    </row>
    <row r="13" spans="1:6" ht="92.25" customHeight="1">
      <c r="A13" s="5" t="s">
        <v>283</v>
      </c>
      <c r="B13" s="6">
        <v>200</v>
      </c>
      <c r="C13" s="129" t="s">
        <v>271</v>
      </c>
      <c r="D13" s="53">
        <f>D14</f>
        <v>3444000</v>
      </c>
      <c r="E13" s="53">
        <f>E14</f>
        <v>1404667.99</v>
      </c>
      <c r="F13" s="55">
        <f>F14</f>
        <v>2039332.0099999998</v>
      </c>
    </row>
    <row r="14" spans="1:6" s="50" customFormat="1" ht="22.5" customHeight="1">
      <c r="A14" s="5" t="s">
        <v>121</v>
      </c>
      <c r="B14" s="6">
        <v>200</v>
      </c>
      <c r="C14" s="129" t="s">
        <v>272</v>
      </c>
      <c r="D14" s="53">
        <f>D15+D16+D17</f>
        <v>3444000</v>
      </c>
      <c r="E14" s="53">
        <f>E15+E16+E17</f>
        <v>1404667.99</v>
      </c>
      <c r="F14" s="53">
        <f>F15+F16+F17</f>
        <v>2039332.0099999998</v>
      </c>
    </row>
    <row r="15" spans="1:6" s="130" customFormat="1" ht="45.75" customHeight="1">
      <c r="A15" s="132" t="s">
        <v>264</v>
      </c>
      <c r="B15" s="133">
        <v>200</v>
      </c>
      <c r="C15" s="134" t="s">
        <v>273</v>
      </c>
      <c r="D15" s="135">
        <v>2603800</v>
      </c>
      <c r="E15" s="135">
        <v>1026452.87</v>
      </c>
      <c r="F15" s="136">
        <f>D15-E15</f>
        <v>1577347.13</v>
      </c>
    </row>
    <row r="16" spans="1:6" s="131" customFormat="1" ht="24.75" customHeight="1">
      <c r="A16" s="132" t="s">
        <v>245</v>
      </c>
      <c r="B16" s="133">
        <v>200</v>
      </c>
      <c r="C16" s="134" t="s">
        <v>274</v>
      </c>
      <c r="D16" s="135">
        <v>208000</v>
      </c>
      <c r="E16" s="135">
        <v>71999.8</v>
      </c>
      <c r="F16" s="136">
        <f>D16-E16</f>
        <v>136000.2</v>
      </c>
    </row>
    <row r="17" spans="1:6" s="131" customFormat="1" ht="23.25" customHeight="1">
      <c r="A17" s="132" t="s">
        <v>40</v>
      </c>
      <c r="B17" s="133">
        <v>200</v>
      </c>
      <c r="C17" s="134" t="s">
        <v>42</v>
      </c>
      <c r="D17" s="135">
        <v>632200</v>
      </c>
      <c r="E17" s="135">
        <v>306215.32</v>
      </c>
      <c r="F17" s="136">
        <f>D17-E17</f>
        <v>325984.68</v>
      </c>
    </row>
    <row r="18" spans="1:6" ht="102" customHeight="1">
      <c r="A18" s="5" t="s">
        <v>284</v>
      </c>
      <c r="B18" s="6">
        <v>200</v>
      </c>
      <c r="C18" s="129" t="s">
        <v>43</v>
      </c>
      <c r="D18" s="53">
        <f aca="true" t="shared" si="0" ref="D18:F20">D19</f>
        <v>611300</v>
      </c>
      <c r="E18" s="53">
        <f t="shared" si="0"/>
        <v>408326.47</v>
      </c>
      <c r="F18" s="55">
        <f t="shared" si="0"/>
        <v>202973.53000000003</v>
      </c>
    </row>
    <row r="19" spans="1:6" ht="33.75" customHeight="1">
      <c r="A19" s="5" t="s">
        <v>257</v>
      </c>
      <c r="B19" s="6">
        <v>200</v>
      </c>
      <c r="C19" s="129" t="s">
        <v>44</v>
      </c>
      <c r="D19" s="53">
        <f t="shared" si="0"/>
        <v>611300</v>
      </c>
      <c r="E19" s="53">
        <f t="shared" si="0"/>
        <v>408326.47</v>
      </c>
      <c r="F19" s="55">
        <f t="shared" si="0"/>
        <v>202973.53000000003</v>
      </c>
    </row>
    <row r="20" spans="1:6" ht="34.5" customHeight="1">
      <c r="A20" s="5" t="s">
        <v>258</v>
      </c>
      <c r="B20" s="6">
        <v>200</v>
      </c>
      <c r="C20" s="129" t="s">
        <v>45</v>
      </c>
      <c r="D20" s="53">
        <f t="shared" si="0"/>
        <v>611300</v>
      </c>
      <c r="E20" s="53">
        <f t="shared" si="0"/>
        <v>408326.47</v>
      </c>
      <c r="F20" s="55">
        <f t="shared" si="0"/>
        <v>202973.53000000003</v>
      </c>
    </row>
    <row r="21" spans="1:6" s="130" customFormat="1" ht="35.25" customHeight="1">
      <c r="A21" s="132" t="s">
        <v>244</v>
      </c>
      <c r="B21" s="133">
        <v>200</v>
      </c>
      <c r="C21" s="134" t="s">
        <v>46</v>
      </c>
      <c r="D21" s="135">
        <v>611300</v>
      </c>
      <c r="E21" s="135">
        <v>408326.47</v>
      </c>
      <c r="F21" s="136">
        <f>D21-E21</f>
        <v>202973.53000000003</v>
      </c>
    </row>
    <row r="22" spans="1:6" ht="60" customHeight="1">
      <c r="A22" s="5" t="s">
        <v>285</v>
      </c>
      <c r="B22" s="6">
        <v>200</v>
      </c>
      <c r="C22" s="129" t="s">
        <v>47</v>
      </c>
      <c r="D22" s="53">
        <f>D23</f>
        <v>28700</v>
      </c>
      <c r="E22" s="53">
        <f>E23</f>
        <v>10598</v>
      </c>
      <c r="F22" s="55">
        <f>F23</f>
        <v>18102</v>
      </c>
    </row>
    <row r="23" spans="1:6" ht="23.25" customHeight="1">
      <c r="A23" s="5" t="s">
        <v>120</v>
      </c>
      <c r="B23" s="6">
        <v>200</v>
      </c>
      <c r="C23" s="129" t="s">
        <v>48</v>
      </c>
      <c r="D23" s="154">
        <f>D24+D25</f>
        <v>28700</v>
      </c>
      <c r="E23" s="154">
        <f>E24+E25</f>
        <v>10598</v>
      </c>
      <c r="F23" s="154">
        <f>D23-E23</f>
        <v>18102</v>
      </c>
    </row>
    <row r="24" spans="1:6" ht="23.25" customHeight="1">
      <c r="A24" s="132" t="s">
        <v>246</v>
      </c>
      <c r="B24" s="133">
        <v>200</v>
      </c>
      <c r="C24" s="134" t="s">
        <v>304</v>
      </c>
      <c r="D24" s="135">
        <v>26600</v>
      </c>
      <c r="E24" s="135">
        <v>8543</v>
      </c>
      <c r="F24" s="136">
        <f>D24-E24</f>
        <v>18057</v>
      </c>
    </row>
    <row r="25" spans="1:6" ht="23.25" customHeight="1">
      <c r="A25" s="132" t="s">
        <v>246</v>
      </c>
      <c r="B25" s="133">
        <v>200</v>
      </c>
      <c r="C25" s="134" t="s">
        <v>367</v>
      </c>
      <c r="D25" s="135">
        <v>2100</v>
      </c>
      <c r="E25" s="135">
        <v>2055</v>
      </c>
      <c r="F25" s="136">
        <f>D25-E25</f>
        <v>45</v>
      </c>
    </row>
    <row r="26" spans="1:6" ht="33.75" customHeight="1">
      <c r="A26" s="5" t="s">
        <v>286</v>
      </c>
      <c r="B26" s="6">
        <v>200</v>
      </c>
      <c r="C26" s="129" t="s">
        <v>49</v>
      </c>
      <c r="D26" s="53">
        <f aca="true" t="shared" si="1" ref="D26:F27">D27</f>
        <v>200</v>
      </c>
      <c r="E26" s="53">
        <f t="shared" si="1"/>
        <v>0</v>
      </c>
      <c r="F26" s="55">
        <f t="shared" si="1"/>
        <v>200</v>
      </c>
    </row>
    <row r="27" spans="1:6" ht="18.75" customHeight="1">
      <c r="A27" s="5" t="s">
        <v>265</v>
      </c>
      <c r="B27" s="6">
        <v>200</v>
      </c>
      <c r="C27" s="129" t="s">
        <v>50</v>
      </c>
      <c r="D27" s="53">
        <f t="shared" si="1"/>
        <v>200</v>
      </c>
      <c r="E27" s="53">
        <f t="shared" si="1"/>
        <v>0</v>
      </c>
      <c r="F27" s="55">
        <f t="shared" si="1"/>
        <v>200</v>
      </c>
    </row>
    <row r="28" spans="1:6" ht="192.75" customHeight="1">
      <c r="A28" s="5" t="s">
        <v>287</v>
      </c>
      <c r="B28" s="6">
        <v>200</v>
      </c>
      <c r="C28" s="129" t="s">
        <v>51</v>
      </c>
      <c r="D28" s="53">
        <f aca="true" t="shared" si="2" ref="D28:F29">D29</f>
        <v>200</v>
      </c>
      <c r="E28" s="53">
        <f t="shared" si="2"/>
        <v>0</v>
      </c>
      <c r="F28" s="55">
        <f t="shared" si="2"/>
        <v>200</v>
      </c>
    </row>
    <row r="29" spans="1:6" ht="38.25" customHeight="1">
      <c r="A29" s="5" t="s">
        <v>255</v>
      </c>
      <c r="B29" s="6">
        <v>200</v>
      </c>
      <c r="C29" s="129" t="s">
        <v>52</v>
      </c>
      <c r="D29" s="53">
        <f t="shared" si="2"/>
        <v>200</v>
      </c>
      <c r="E29" s="53">
        <f t="shared" si="2"/>
        <v>0</v>
      </c>
      <c r="F29" s="55">
        <f t="shared" si="2"/>
        <v>200</v>
      </c>
    </row>
    <row r="30" spans="1:6" ht="40.5" customHeight="1">
      <c r="A30" s="132" t="s">
        <v>244</v>
      </c>
      <c r="B30" s="133">
        <v>200</v>
      </c>
      <c r="C30" s="134" t="s">
        <v>53</v>
      </c>
      <c r="D30" s="135">
        <v>200</v>
      </c>
      <c r="E30" s="135">
        <v>0</v>
      </c>
      <c r="F30" s="136">
        <f>D30-E30</f>
        <v>200</v>
      </c>
    </row>
    <row r="31" spans="1:6" s="2" customFormat="1" ht="21.75" customHeight="1">
      <c r="A31" s="5" t="s">
        <v>249</v>
      </c>
      <c r="B31" s="6">
        <v>200</v>
      </c>
      <c r="C31" s="129" t="s">
        <v>54</v>
      </c>
      <c r="D31" s="154">
        <f>D32+D44+D57+D59</f>
        <v>448700</v>
      </c>
      <c r="E31" s="154">
        <f>E32+E44+E57+E59</f>
        <v>198242.64</v>
      </c>
      <c r="F31" s="154">
        <f>D31-E31</f>
        <v>250457.36</v>
      </c>
    </row>
    <row r="32" spans="1:6" s="2" customFormat="1" ht="46.5" customHeight="1">
      <c r="A32" s="5" t="s">
        <v>288</v>
      </c>
      <c r="B32" s="6">
        <v>200</v>
      </c>
      <c r="C32" s="129" t="s">
        <v>55</v>
      </c>
      <c r="D32" s="154">
        <f>D33+D37+D41</f>
        <v>3000</v>
      </c>
      <c r="E32" s="53">
        <f>E33+E37+E41</f>
        <v>0</v>
      </c>
      <c r="F32" s="55">
        <f>F33+F37</f>
        <v>2000</v>
      </c>
    </row>
    <row r="33" spans="1:6" s="2" customFormat="1" ht="33" customHeight="1">
      <c r="A33" s="5" t="s">
        <v>10</v>
      </c>
      <c r="B33" s="6">
        <v>200</v>
      </c>
      <c r="C33" s="129" t="s">
        <v>56</v>
      </c>
      <c r="D33" s="53">
        <f aca="true" t="shared" si="3" ref="D33:F35">D34</f>
        <v>1000</v>
      </c>
      <c r="E33" s="53">
        <f t="shared" si="3"/>
        <v>0</v>
      </c>
      <c r="F33" s="55">
        <f t="shared" si="3"/>
        <v>1000</v>
      </c>
    </row>
    <row r="34" spans="1:6" s="2" customFormat="1" ht="146.25" customHeight="1">
      <c r="A34" s="5" t="s">
        <v>11</v>
      </c>
      <c r="B34" s="6">
        <v>200</v>
      </c>
      <c r="C34" s="129" t="s">
        <v>57</v>
      </c>
      <c r="D34" s="53">
        <f t="shared" si="3"/>
        <v>1000</v>
      </c>
      <c r="E34" s="53">
        <f t="shared" si="3"/>
        <v>0</v>
      </c>
      <c r="F34" s="55">
        <f t="shared" si="3"/>
        <v>1000</v>
      </c>
    </row>
    <row r="35" spans="1:6" s="2" customFormat="1" ht="32.25" customHeight="1">
      <c r="A35" s="5" t="s">
        <v>255</v>
      </c>
      <c r="B35" s="6">
        <v>200</v>
      </c>
      <c r="C35" s="129" t="s">
        <v>58</v>
      </c>
      <c r="D35" s="53">
        <f t="shared" si="3"/>
        <v>1000</v>
      </c>
      <c r="E35" s="53">
        <f t="shared" si="3"/>
        <v>0</v>
      </c>
      <c r="F35" s="55">
        <f t="shared" si="3"/>
        <v>1000</v>
      </c>
    </row>
    <row r="36" spans="1:6" s="2" customFormat="1" ht="34.5" customHeight="1">
      <c r="A36" s="132" t="s">
        <v>244</v>
      </c>
      <c r="B36" s="133">
        <v>200</v>
      </c>
      <c r="C36" s="134" t="s">
        <v>59</v>
      </c>
      <c r="D36" s="135">
        <v>1000</v>
      </c>
      <c r="E36" s="135"/>
      <c r="F36" s="136">
        <f>D36-E36</f>
        <v>1000</v>
      </c>
    </row>
    <row r="37" spans="1:6" s="2" customFormat="1" ht="45" customHeight="1">
      <c r="A37" s="5" t="s">
        <v>123</v>
      </c>
      <c r="B37" s="6">
        <v>200</v>
      </c>
      <c r="C37" s="129" t="s">
        <v>60</v>
      </c>
      <c r="D37" s="53">
        <f aca="true" t="shared" si="4" ref="D37:F38">D38</f>
        <v>1000</v>
      </c>
      <c r="E37" s="53">
        <f t="shared" si="4"/>
        <v>0</v>
      </c>
      <c r="F37" s="55">
        <f t="shared" si="4"/>
        <v>1000</v>
      </c>
    </row>
    <row r="38" spans="1:6" s="2" customFormat="1" ht="175.5" customHeight="1">
      <c r="A38" s="5" t="s">
        <v>289</v>
      </c>
      <c r="B38" s="6">
        <v>200</v>
      </c>
      <c r="C38" s="129" t="s">
        <v>61</v>
      </c>
      <c r="D38" s="53">
        <f t="shared" si="4"/>
        <v>1000</v>
      </c>
      <c r="E38" s="53">
        <f t="shared" si="4"/>
        <v>0</v>
      </c>
      <c r="F38" s="55">
        <f t="shared" si="4"/>
        <v>1000</v>
      </c>
    </row>
    <row r="39" spans="1:6" s="2" customFormat="1" ht="32.25" customHeight="1">
      <c r="A39" s="5" t="s">
        <v>255</v>
      </c>
      <c r="B39" s="6">
        <v>200</v>
      </c>
      <c r="C39" s="129" t="s">
        <v>62</v>
      </c>
      <c r="D39" s="53">
        <f>D40</f>
        <v>1000</v>
      </c>
      <c r="E39" s="53">
        <f>E40</f>
        <v>0</v>
      </c>
      <c r="F39" s="55">
        <f>F40</f>
        <v>1000</v>
      </c>
    </row>
    <row r="40" spans="1:6" s="2" customFormat="1" ht="35.25" customHeight="1">
      <c r="A40" s="132" t="s">
        <v>244</v>
      </c>
      <c r="B40" s="133">
        <v>200</v>
      </c>
      <c r="C40" s="134" t="s">
        <v>63</v>
      </c>
      <c r="D40" s="135">
        <v>1000</v>
      </c>
      <c r="E40" s="135"/>
      <c r="F40" s="136">
        <f>D40-E40</f>
        <v>1000</v>
      </c>
    </row>
    <row r="41" spans="1:6" s="2" customFormat="1" ht="149.25" customHeight="1">
      <c r="A41" s="141" t="s">
        <v>12</v>
      </c>
      <c r="B41" s="142">
        <v>200</v>
      </c>
      <c r="C41" s="143" t="s">
        <v>13</v>
      </c>
      <c r="D41" s="144">
        <f aca="true" t="shared" si="5" ref="D41:F42">D42</f>
        <v>1000</v>
      </c>
      <c r="E41" s="144">
        <f t="shared" si="5"/>
        <v>0</v>
      </c>
      <c r="F41" s="144">
        <f t="shared" si="5"/>
        <v>1000</v>
      </c>
    </row>
    <row r="42" spans="1:6" s="2" customFormat="1" ht="30.75" customHeight="1">
      <c r="A42" s="5" t="s">
        <v>255</v>
      </c>
      <c r="B42" s="142">
        <v>200</v>
      </c>
      <c r="C42" s="143" t="s">
        <v>14</v>
      </c>
      <c r="D42" s="144">
        <f t="shared" si="5"/>
        <v>1000</v>
      </c>
      <c r="E42" s="146">
        <f t="shared" si="5"/>
        <v>0</v>
      </c>
      <c r="F42" s="146">
        <f t="shared" si="5"/>
        <v>1000</v>
      </c>
    </row>
    <row r="43" spans="1:6" s="2" customFormat="1" ht="35.25" customHeight="1">
      <c r="A43" s="132" t="s">
        <v>244</v>
      </c>
      <c r="B43" s="133">
        <v>200</v>
      </c>
      <c r="C43" s="134" t="s">
        <v>15</v>
      </c>
      <c r="D43" s="135">
        <v>1000</v>
      </c>
      <c r="E43" s="135">
        <v>0</v>
      </c>
      <c r="F43" s="135">
        <f>D43-E43</f>
        <v>1000</v>
      </c>
    </row>
    <row r="44" spans="1:6" s="2" customFormat="1" ht="33.75" customHeight="1">
      <c r="A44" s="5" t="s">
        <v>286</v>
      </c>
      <c r="B44" s="6">
        <v>200</v>
      </c>
      <c r="C44" s="129" t="s">
        <v>64</v>
      </c>
      <c r="D44" s="53">
        <f>D45</f>
        <v>79100</v>
      </c>
      <c r="E44" s="53">
        <f>E45</f>
        <v>69987.64</v>
      </c>
      <c r="F44" s="55">
        <f>F45</f>
        <v>9112.36</v>
      </c>
    </row>
    <row r="45" spans="1:6" s="2" customFormat="1" ht="19.5" customHeight="1">
      <c r="A45" s="5" t="s">
        <v>265</v>
      </c>
      <c r="B45" s="6">
        <v>200</v>
      </c>
      <c r="C45" s="129" t="s">
        <v>65</v>
      </c>
      <c r="D45" s="53">
        <f>D46+D54+D50</f>
        <v>79100</v>
      </c>
      <c r="E45" s="53">
        <f>E46+E54+E50</f>
        <v>69987.64</v>
      </c>
      <c r="F45" s="55">
        <f>F46+F54+F50</f>
        <v>9112.36</v>
      </c>
    </row>
    <row r="46" spans="1:6" s="2" customFormat="1" ht="138.75" customHeight="1">
      <c r="A46" s="5" t="s">
        <v>290</v>
      </c>
      <c r="B46" s="6">
        <v>200</v>
      </c>
      <c r="C46" s="129" t="s">
        <v>66</v>
      </c>
      <c r="D46" s="53">
        <f aca="true" t="shared" si="6" ref="D46:F47">D47</f>
        <v>28400</v>
      </c>
      <c r="E46" s="53">
        <f t="shared" si="6"/>
        <v>28334.98</v>
      </c>
      <c r="F46" s="55">
        <f t="shared" si="6"/>
        <v>65.02000000000044</v>
      </c>
    </row>
    <row r="47" spans="1:6" s="2" customFormat="1" ht="35.25" customHeight="1">
      <c r="A47" s="5" t="s">
        <v>254</v>
      </c>
      <c r="B47" s="6">
        <v>200</v>
      </c>
      <c r="C47" s="129" t="s">
        <v>67</v>
      </c>
      <c r="D47" s="53">
        <f t="shared" si="6"/>
        <v>28400</v>
      </c>
      <c r="E47" s="53">
        <f t="shared" si="6"/>
        <v>28334.98</v>
      </c>
      <c r="F47" s="148">
        <f t="shared" si="6"/>
        <v>65.02000000000044</v>
      </c>
    </row>
    <row r="48" spans="1:6" s="2" customFormat="1" ht="33.75" customHeight="1">
      <c r="A48" s="5" t="s">
        <v>255</v>
      </c>
      <c r="B48" s="6">
        <v>200</v>
      </c>
      <c r="C48" s="129" t="s">
        <v>68</v>
      </c>
      <c r="D48" s="53">
        <f>D49</f>
        <v>28400</v>
      </c>
      <c r="E48" s="53">
        <f>E49</f>
        <v>28334.98</v>
      </c>
      <c r="F48" s="53">
        <f>F49</f>
        <v>65.02000000000044</v>
      </c>
    </row>
    <row r="49" spans="1:6" s="2" customFormat="1" ht="35.25" customHeight="1">
      <c r="A49" s="132" t="s">
        <v>244</v>
      </c>
      <c r="B49" s="133">
        <v>200</v>
      </c>
      <c r="C49" s="134" t="s">
        <v>69</v>
      </c>
      <c r="D49" s="135">
        <v>28400</v>
      </c>
      <c r="E49" s="135">
        <v>28334.98</v>
      </c>
      <c r="F49" s="135">
        <f>D49-E49</f>
        <v>65.02000000000044</v>
      </c>
    </row>
    <row r="50" spans="1:6" s="2" customFormat="1" ht="92.25" customHeight="1">
      <c r="A50" s="57" t="s">
        <v>291</v>
      </c>
      <c r="B50" s="6">
        <v>200</v>
      </c>
      <c r="C50" s="129" t="s">
        <v>70</v>
      </c>
      <c r="D50" s="53">
        <f aca="true" t="shared" si="7" ref="D50:F52">D51</f>
        <v>30000</v>
      </c>
      <c r="E50" s="53">
        <f t="shared" si="7"/>
        <v>27000</v>
      </c>
      <c r="F50" s="55">
        <f t="shared" si="7"/>
        <v>3000</v>
      </c>
    </row>
    <row r="51" spans="1:6" s="2" customFormat="1" ht="15" customHeight="1">
      <c r="A51" s="5" t="s">
        <v>254</v>
      </c>
      <c r="B51" s="6">
        <v>200</v>
      </c>
      <c r="C51" s="129" t="s">
        <v>71</v>
      </c>
      <c r="D51" s="53">
        <f t="shared" si="7"/>
        <v>30000</v>
      </c>
      <c r="E51" s="53">
        <f t="shared" si="7"/>
        <v>27000</v>
      </c>
      <c r="F51" s="55">
        <f t="shared" si="7"/>
        <v>3000</v>
      </c>
    </row>
    <row r="52" spans="1:6" s="2" customFormat="1" ht="15" customHeight="1">
      <c r="A52" s="5" t="s">
        <v>255</v>
      </c>
      <c r="B52" s="6">
        <v>200</v>
      </c>
      <c r="C52" s="129" t="s">
        <v>72</v>
      </c>
      <c r="D52" s="53">
        <f t="shared" si="7"/>
        <v>30000</v>
      </c>
      <c r="E52" s="53">
        <f t="shared" si="7"/>
        <v>27000</v>
      </c>
      <c r="F52" s="55">
        <f t="shared" si="7"/>
        <v>3000</v>
      </c>
    </row>
    <row r="53" spans="1:6" s="2" customFormat="1" ht="15" customHeight="1">
      <c r="A53" s="132" t="s">
        <v>244</v>
      </c>
      <c r="B53" s="133">
        <v>200</v>
      </c>
      <c r="C53" s="134" t="s">
        <v>73</v>
      </c>
      <c r="D53" s="135">
        <v>30000</v>
      </c>
      <c r="E53" s="135">
        <v>27000</v>
      </c>
      <c r="F53" s="136">
        <f>D53-E53</f>
        <v>3000</v>
      </c>
    </row>
    <row r="54" spans="1:6" s="2" customFormat="1" ht="57" customHeight="1">
      <c r="A54" s="57" t="s">
        <v>292</v>
      </c>
      <c r="B54" s="6">
        <v>200</v>
      </c>
      <c r="C54" s="129" t="s">
        <v>303</v>
      </c>
      <c r="D54" s="53">
        <f aca="true" t="shared" si="8" ref="D54:F55">D55</f>
        <v>20700</v>
      </c>
      <c r="E54" s="53">
        <f t="shared" si="8"/>
        <v>14652.66</v>
      </c>
      <c r="F54" s="55">
        <f t="shared" si="8"/>
        <v>6047.34</v>
      </c>
    </row>
    <row r="55" spans="1:6" s="2" customFormat="1" ht="24" customHeight="1">
      <c r="A55" s="5" t="s">
        <v>120</v>
      </c>
      <c r="B55" s="6">
        <v>200</v>
      </c>
      <c r="C55" s="129" t="s">
        <v>302</v>
      </c>
      <c r="D55" s="53">
        <f t="shared" si="8"/>
        <v>20700</v>
      </c>
      <c r="E55" s="53">
        <f t="shared" si="8"/>
        <v>14652.66</v>
      </c>
      <c r="F55" s="55">
        <f t="shared" si="8"/>
        <v>6047.34</v>
      </c>
    </row>
    <row r="56" spans="1:6" s="2" customFormat="1" ht="21" customHeight="1">
      <c r="A56" s="132" t="s">
        <v>74</v>
      </c>
      <c r="B56" s="133">
        <v>200</v>
      </c>
      <c r="C56" s="134" t="s">
        <v>305</v>
      </c>
      <c r="D56" s="135">
        <v>20700</v>
      </c>
      <c r="E56" s="135">
        <v>14652.66</v>
      </c>
      <c r="F56" s="136">
        <f>D56-E56</f>
        <v>6047.34</v>
      </c>
    </row>
    <row r="57" spans="1:6" s="2" customFormat="1" ht="57" customHeight="1">
      <c r="A57" s="5" t="s">
        <v>309</v>
      </c>
      <c r="B57" s="6">
        <v>200</v>
      </c>
      <c r="C57" s="129" t="s">
        <v>307</v>
      </c>
      <c r="D57" s="53">
        <f>D58</f>
        <v>128300</v>
      </c>
      <c r="E57" s="53">
        <f>E58</f>
        <v>128255</v>
      </c>
      <c r="F57" s="154">
        <f>D57-E57</f>
        <v>45</v>
      </c>
    </row>
    <row r="58" spans="1:6" s="2" customFormat="1" ht="30" customHeight="1">
      <c r="A58" s="132" t="s">
        <v>310</v>
      </c>
      <c r="B58" s="133">
        <v>200</v>
      </c>
      <c r="C58" s="134" t="s">
        <v>308</v>
      </c>
      <c r="D58" s="135">
        <v>128300</v>
      </c>
      <c r="E58" s="135">
        <v>128255</v>
      </c>
      <c r="F58" s="157">
        <f>D58-E58</f>
        <v>45</v>
      </c>
    </row>
    <row r="59" spans="1:6" s="160" customFormat="1" ht="76.5" customHeight="1">
      <c r="A59" s="161" t="s">
        <v>369</v>
      </c>
      <c r="B59" s="162">
        <v>200</v>
      </c>
      <c r="C59" s="163" t="s">
        <v>371</v>
      </c>
      <c r="D59" s="164">
        <f>D60</f>
        <v>238300</v>
      </c>
      <c r="E59" s="164">
        <f>E60</f>
        <v>0</v>
      </c>
      <c r="F59" s="165">
        <f>D59-E59</f>
        <v>238300</v>
      </c>
    </row>
    <row r="60" spans="1:6" s="160" customFormat="1" ht="25.5" customHeight="1">
      <c r="A60" s="5" t="s">
        <v>255</v>
      </c>
      <c r="B60" s="162">
        <v>200</v>
      </c>
      <c r="C60" s="163" t="s">
        <v>370</v>
      </c>
      <c r="D60" s="164">
        <f>D61</f>
        <v>238300</v>
      </c>
      <c r="E60" s="164">
        <f>E61</f>
        <v>0</v>
      </c>
      <c r="F60" s="165">
        <f>F61</f>
        <v>238300</v>
      </c>
    </row>
    <row r="61" spans="1:6" s="2" customFormat="1" ht="32.25" customHeight="1">
      <c r="A61" s="132" t="s">
        <v>244</v>
      </c>
      <c r="B61" s="166">
        <v>200</v>
      </c>
      <c r="C61" s="167" t="s">
        <v>372</v>
      </c>
      <c r="D61" s="168">
        <v>238300</v>
      </c>
      <c r="E61" s="168">
        <v>0</v>
      </c>
      <c r="F61" s="169">
        <f>D61-E61</f>
        <v>238300</v>
      </c>
    </row>
    <row r="62" spans="1:6" ht="18" customHeight="1">
      <c r="A62" s="49" t="s">
        <v>240</v>
      </c>
      <c r="B62" s="6">
        <v>200</v>
      </c>
      <c r="C62" s="129" t="s">
        <v>75</v>
      </c>
      <c r="D62" s="53">
        <f aca="true" t="shared" si="9" ref="D62:F65">D63</f>
        <v>173300</v>
      </c>
      <c r="E62" s="53">
        <f t="shared" si="9"/>
        <v>57068.49</v>
      </c>
      <c r="F62" s="53">
        <f t="shared" si="9"/>
        <v>116231.51000000001</v>
      </c>
    </row>
    <row r="63" spans="1:6" ht="24.75" customHeight="1">
      <c r="A63" s="5" t="s">
        <v>250</v>
      </c>
      <c r="B63" s="6">
        <v>200</v>
      </c>
      <c r="C63" s="129" t="s">
        <v>76</v>
      </c>
      <c r="D63" s="53">
        <f t="shared" si="9"/>
        <v>173300</v>
      </c>
      <c r="E63" s="53">
        <f t="shared" si="9"/>
        <v>57068.49</v>
      </c>
      <c r="F63" s="53">
        <f t="shared" si="9"/>
        <v>116231.51000000001</v>
      </c>
    </row>
    <row r="64" spans="1:6" ht="32.25" customHeight="1">
      <c r="A64" s="5" t="s">
        <v>286</v>
      </c>
      <c r="B64" s="6">
        <v>200</v>
      </c>
      <c r="C64" s="129" t="s">
        <v>77</v>
      </c>
      <c r="D64" s="53">
        <f t="shared" si="9"/>
        <v>173300</v>
      </c>
      <c r="E64" s="53">
        <f t="shared" si="9"/>
        <v>57068.49</v>
      </c>
      <c r="F64" s="53">
        <f t="shared" si="9"/>
        <v>116231.51000000001</v>
      </c>
    </row>
    <row r="65" spans="1:6" ht="16.5" customHeight="1">
      <c r="A65" s="5" t="s">
        <v>265</v>
      </c>
      <c r="B65" s="6">
        <v>200</v>
      </c>
      <c r="C65" s="129" t="s">
        <v>78</v>
      </c>
      <c r="D65" s="53">
        <f t="shared" si="9"/>
        <v>173300</v>
      </c>
      <c r="E65" s="53">
        <f t="shared" si="9"/>
        <v>57068.49</v>
      </c>
      <c r="F65" s="53">
        <f t="shared" si="9"/>
        <v>116231.51000000001</v>
      </c>
    </row>
    <row r="66" spans="1:6" ht="97.5" customHeight="1">
      <c r="A66" s="5" t="s">
        <v>293</v>
      </c>
      <c r="B66" s="6">
        <v>200</v>
      </c>
      <c r="C66" s="129" t="s">
        <v>79</v>
      </c>
      <c r="D66" s="53">
        <f>D67</f>
        <v>173300</v>
      </c>
      <c r="E66" s="53">
        <f>E67</f>
        <v>57068.49</v>
      </c>
      <c r="F66" s="53">
        <f>F67</f>
        <v>116231.51000000001</v>
      </c>
    </row>
    <row r="67" spans="1:6" ht="34.5" customHeight="1">
      <c r="A67" s="5" t="s">
        <v>121</v>
      </c>
      <c r="B67" s="6">
        <v>200</v>
      </c>
      <c r="C67" s="129" t="s">
        <v>80</v>
      </c>
      <c r="D67" s="154">
        <f>D68+D69</f>
        <v>173300</v>
      </c>
      <c r="E67" s="154">
        <f>E68+E69</f>
        <v>57068.49</v>
      </c>
      <c r="F67" s="154">
        <f>D67-E67</f>
        <v>116231.51000000001</v>
      </c>
    </row>
    <row r="68" spans="1:6" ht="21.75" customHeight="1">
      <c r="A68" s="132" t="s">
        <v>264</v>
      </c>
      <c r="B68" s="133">
        <v>200</v>
      </c>
      <c r="C68" s="134" t="s">
        <v>81</v>
      </c>
      <c r="D68" s="135">
        <v>140000</v>
      </c>
      <c r="E68" s="135">
        <v>46572.35</v>
      </c>
      <c r="F68" s="136">
        <f>D68-E68</f>
        <v>93427.65</v>
      </c>
    </row>
    <row r="69" spans="1:6" ht="21.75" customHeight="1">
      <c r="A69" s="132" t="s">
        <v>40</v>
      </c>
      <c r="B69" s="133">
        <v>200</v>
      </c>
      <c r="C69" s="134" t="s">
        <v>275</v>
      </c>
      <c r="D69" s="135">
        <v>33300</v>
      </c>
      <c r="E69" s="135">
        <v>10496.14</v>
      </c>
      <c r="F69" s="136">
        <f>D69-E69</f>
        <v>22803.86</v>
      </c>
    </row>
    <row r="70" spans="1:6" ht="37.5" customHeight="1">
      <c r="A70" s="49" t="s">
        <v>241</v>
      </c>
      <c r="B70" s="6">
        <v>200</v>
      </c>
      <c r="C70" s="129" t="s">
        <v>83</v>
      </c>
      <c r="D70" s="53">
        <f aca="true" t="shared" si="10" ref="D70:F71">D71</f>
        <v>17000</v>
      </c>
      <c r="E70" s="53">
        <f t="shared" si="10"/>
        <v>963</v>
      </c>
      <c r="F70" s="55">
        <f t="shared" si="10"/>
        <v>16037</v>
      </c>
    </row>
    <row r="71" spans="1:6" ht="45" customHeight="1">
      <c r="A71" s="5" t="s">
        <v>251</v>
      </c>
      <c r="B71" s="6">
        <v>200</v>
      </c>
      <c r="C71" s="129" t="s">
        <v>82</v>
      </c>
      <c r="D71" s="53">
        <f t="shared" si="10"/>
        <v>17000</v>
      </c>
      <c r="E71" s="53">
        <f t="shared" si="10"/>
        <v>963</v>
      </c>
      <c r="F71" s="55">
        <f t="shared" si="10"/>
        <v>16037</v>
      </c>
    </row>
    <row r="72" spans="1:6" ht="78.75" customHeight="1">
      <c r="A72" s="5" t="s">
        <v>294</v>
      </c>
      <c r="B72" s="6">
        <v>200</v>
      </c>
      <c r="C72" s="129" t="s">
        <v>84</v>
      </c>
      <c r="D72" s="154">
        <f>D73+D76</f>
        <v>17000</v>
      </c>
      <c r="E72" s="154">
        <f>E73+E76</f>
        <v>963</v>
      </c>
      <c r="F72" s="154">
        <f>D72-E72</f>
        <v>16037</v>
      </c>
    </row>
    <row r="73" spans="1:6" ht="107.25" customHeight="1">
      <c r="A73" s="141" t="s">
        <v>16</v>
      </c>
      <c r="B73" s="142">
        <v>200</v>
      </c>
      <c r="C73" s="143" t="s">
        <v>17</v>
      </c>
      <c r="D73" s="144">
        <f aca="true" t="shared" si="11" ref="D73:F74">D74</f>
        <v>15000</v>
      </c>
      <c r="E73" s="144">
        <f t="shared" si="11"/>
        <v>963</v>
      </c>
      <c r="F73" s="144">
        <f t="shared" si="11"/>
        <v>14037</v>
      </c>
    </row>
    <row r="74" spans="1:6" ht="26.25" customHeight="1">
      <c r="A74" s="5" t="s">
        <v>255</v>
      </c>
      <c r="B74" s="142">
        <v>200</v>
      </c>
      <c r="C74" s="143" t="s">
        <v>18</v>
      </c>
      <c r="D74" s="144">
        <f t="shared" si="11"/>
        <v>15000</v>
      </c>
      <c r="E74" s="144">
        <f t="shared" si="11"/>
        <v>963</v>
      </c>
      <c r="F74" s="144">
        <f t="shared" si="11"/>
        <v>14037</v>
      </c>
    </row>
    <row r="75" spans="1:6" ht="36" customHeight="1">
      <c r="A75" s="132" t="s">
        <v>244</v>
      </c>
      <c r="B75" s="133">
        <v>200</v>
      </c>
      <c r="C75" s="134" t="s">
        <v>19</v>
      </c>
      <c r="D75" s="135">
        <v>15000</v>
      </c>
      <c r="E75" s="135">
        <v>963</v>
      </c>
      <c r="F75" s="135">
        <f>D75-E75</f>
        <v>14037</v>
      </c>
    </row>
    <row r="76" spans="1:6" ht="117" customHeight="1">
      <c r="A76" s="141" t="s">
        <v>20</v>
      </c>
      <c r="B76" s="142">
        <v>200</v>
      </c>
      <c r="C76" s="143" t="s">
        <v>21</v>
      </c>
      <c r="D76" s="144">
        <f>D77</f>
        <v>2000</v>
      </c>
      <c r="E76" s="144"/>
      <c r="F76" s="145"/>
    </row>
    <row r="77" spans="1:6" ht="21" customHeight="1">
      <c r="A77" s="141" t="s">
        <v>255</v>
      </c>
      <c r="B77" s="142">
        <v>200</v>
      </c>
      <c r="C77" s="143" t="s">
        <v>22</v>
      </c>
      <c r="D77" s="144">
        <f>D78</f>
        <v>2000</v>
      </c>
      <c r="E77" s="144"/>
      <c r="F77" s="145"/>
    </row>
    <row r="78" spans="1:6" ht="33.75" customHeight="1">
      <c r="A78" s="132" t="s">
        <v>244</v>
      </c>
      <c r="B78" s="133">
        <v>200</v>
      </c>
      <c r="C78" s="134" t="s">
        <v>23</v>
      </c>
      <c r="D78" s="135">
        <v>2000</v>
      </c>
      <c r="E78" s="135"/>
      <c r="F78" s="136"/>
    </row>
    <row r="79" spans="1:6" ht="25.5" customHeight="1">
      <c r="A79" s="49" t="s">
        <v>242</v>
      </c>
      <c r="B79" s="6">
        <v>200</v>
      </c>
      <c r="C79" s="129" t="s">
        <v>85</v>
      </c>
      <c r="D79" s="53">
        <f>D84+D80</f>
        <v>788800</v>
      </c>
      <c r="E79" s="53">
        <f>E84+E80</f>
        <v>292728.22</v>
      </c>
      <c r="F79" s="55">
        <f>F84+F80</f>
        <v>496071.78</v>
      </c>
    </row>
    <row r="80" spans="1:6" ht="13.5" customHeight="1">
      <c r="A80" s="5" t="s">
        <v>24</v>
      </c>
      <c r="B80" s="6">
        <v>200</v>
      </c>
      <c r="C80" s="129" t="s">
        <v>25</v>
      </c>
      <c r="D80" s="53">
        <f aca="true" t="shared" si="12" ref="D80:E82">D81</f>
        <v>30000</v>
      </c>
      <c r="E80" s="53">
        <f t="shared" si="12"/>
        <v>7225.05</v>
      </c>
      <c r="F80" s="154">
        <f>D80-E80</f>
        <v>22774.95</v>
      </c>
    </row>
    <row r="81" spans="1:6" ht="137.25" customHeight="1">
      <c r="A81" s="141" t="s">
        <v>29</v>
      </c>
      <c r="B81" s="147"/>
      <c r="C81" s="143" t="s">
        <v>28</v>
      </c>
      <c r="D81" s="144">
        <f t="shared" si="12"/>
        <v>30000</v>
      </c>
      <c r="E81" s="144">
        <f t="shared" si="12"/>
        <v>7225.05</v>
      </c>
      <c r="F81" s="146">
        <f>D81-E81</f>
        <v>22774.95</v>
      </c>
    </row>
    <row r="82" spans="1:6" ht="24" customHeight="1">
      <c r="A82" s="5" t="s">
        <v>255</v>
      </c>
      <c r="B82" s="147"/>
      <c r="C82" s="143" t="s">
        <v>26</v>
      </c>
      <c r="D82" s="144">
        <f t="shared" si="12"/>
        <v>30000</v>
      </c>
      <c r="E82" s="144">
        <f t="shared" si="12"/>
        <v>7225.05</v>
      </c>
      <c r="F82" s="146">
        <f>D82-E82</f>
        <v>22774.95</v>
      </c>
    </row>
    <row r="83" spans="1:6" ht="31.5" customHeight="1">
      <c r="A83" s="132" t="s">
        <v>244</v>
      </c>
      <c r="B83" s="133">
        <v>200</v>
      </c>
      <c r="C83" s="134" t="s">
        <v>27</v>
      </c>
      <c r="D83" s="135">
        <v>30000</v>
      </c>
      <c r="E83" s="135">
        <v>7225.05</v>
      </c>
      <c r="F83" s="135">
        <f>D83-E83</f>
        <v>22774.95</v>
      </c>
    </row>
    <row r="84" spans="1:6" ht="15" customHeight="1">
      <c r="A84" s="5" t="s">
        <v>252</v>
      </c>
      <c r="B84" s="6">
        <v>200</v>
      </c>
      <c r="C84" s="129" t="s">
        <v>86</v>
      </c>
      <c r="D84" s="53">
        <f>D85</f>
        <v>758800</v>
      </c>
      <c r="E84" s="53">
        <f>E85</f>
        <v>285503.17</v>
      </c>
      <c r="F84" s="55">
        <f>F85</f>
        <v>473296.83</v>
      </c>
    </row>
    <row r="85" spans="1:6" ht="39.75" customHeight="1">
      <c r="A85" s="5" t="s">
        <v>124</v>
      </c>
      <c r="B85" s="6">
        <v>200</v>
      </c>
      <c r="C85" s="129" t="s">
        <v>87</v>
      </c>
      <c r="D85" s="154">
        <f>D86+D90</f>
        <v>758800</v>
      </c>
      <c r="E85" s="53">
        <f>E86+E90</f>
        <v>285503.17</v>
      </c>
      <c r="F85" s="53">
        <f>F86+F90</f>
        <v>473296.83</v>
      </c>
    </row>
    <row r="86" spans="1:6" ht="46.5" customHeight="1">
      <c r="A86" s="5" t="s">
        <v>295</v>
      </c>
      <c r="B86" s="6">
        <v>200</v>
      </c>
      <c r="C86" s="129" t="s">
        <v>301</v>
      </c>
      <c r="D86" s="53">
        <f aca="true" t="shared" si="13" ref="D86:F88">D87</f>
        <v>556700</v>
      </c>
      <c r="E86" s="53">
        <f t="shared" si="13"/>
        <v>186826.38</v>
      </c>
      <c r="F86" s="55">
        <f t="shared" si="13"/>
        <v>369873.62</v>
      </c>
    </row>
    <row r="87" spans="1:6" ht="171.75" customHeight="1">
      <c r="A87" s="5" t="s">
        <v>0</v>
      </c>
      <c r="B87" s="6">
        <v>200</v>
      </c>
      <c r="C87" s="129" t="s">
        <v>300</v>
      </c>
      <c r="D87" s="53">
        <f t="shared" si="13"/>
        <v>556700</v>
      </c>
      <c r="E87" s="53">
        <f t="shared" si="13"/>
        <v>186826.38</v>
      </c>
      <c r="F87" s="55">
        <f t="shared" si="13"/>
        <v>369873.62</v>
      </c>
    </row>
    <row r="88" spans="1:6" ht="37.5" customHeight="1">
      <c r="A88" s="5" t="s">
        <v>255</v>
      </c>
      <c r="B88" s="6">
        <v>200</v>
      </c>
      <c r="C88" s="129" t="s">
        <v>299</v>
      </c>
      <c r="D88" s="53">
        <f t="shared" si="13"/>
        <v>556700</v>
      </c>
      <c r="E88" s="53">
        <f t="shared" si="13"/>
        <v>186826.38</v>
      </c>
      <c r="F88" s="55">
        <f t="shared" si="13"/>
        <v>369873.62</v>
      </c>
    </row>
    <row r="89" spans="1:6" ht="37.5" customHeight="1">
      <c r="A89" s="132" t="s">
        <v>244</v>
      </c>
      <c r="B89" s="133">
        <v>200</v>
      </c>
      <c r="C89" s="134" t="s">
        <v>298</v>
      </c>
      <c r="D89" s="135">
        <v>556700</v>
      </c>
      <c r="E89" s="135">
        <v>186826.38</v>
      </c>
      <c r="F89" s="136">
        <f>D89-E89</f>
        <v>369873.62</v>
      </c>
    </row>
    <row r="90" spans="1:6" ht="35.25" customHeight="1">
      <c r="A90" s="5" t="s">
        <v>1</v>
      </c>
      <c r="B90" s="6">
        <v>200</v>
      </c>
      <c r="C90" s="129" t="s">
        <v>88</v>
      </c>
      <c r="D90" s="154">
        <f>D91+D94</f>
        <v>202100</v>
      </c>
      <c r="E90" s="53">
        <f>E91+E94</f>
        <v>98676.79</v>
      </c>
      <c r="F90" s="55">
        <f>F91+F94</f>
        <v>103423.21</v>
      </c>
    </row>
    <row r="91" spans="1:6" ht="138" customHeight="1">
      <c r="A91" s="5" t="s">
        <v>2</v>
      </c>
      <c r="B91" s="6">
        <v>200</v>
      </c>
      <c r="C91" s="129" t="s">
        <v>89</v>
      </c>
      <c r="D91" s="53">
        <f aca="true" t="shared" si="14" ref="D91:F92">D92</f>
        <v>84500</v>
      </c>
      <c r="E91" s="53">
        <f t="shared" si="14"/>
        <v>76447.79</v>
      </c>
      <c r="F91" s="55">
        <f t="shared" si="14"/>
        <v>8052.210000000006</v>
      </c>
    </row>
    <row r="92" spans="1:6" ht="25.5" customHeight="1">
      <c r="A92" s="5" t="s">
        <v>255</v>
      </c>
      <c r="B92" s="6">
        <v>200</v>
      </c>
      <c r="C92" s="129" t="s">
        <v>90</v>
      </c>
      <c r="D92" s="53">
        <f t="shared" si="14"/>
        <v>84500</v>
      </c>
      <c r="E92" s="53">
        <f t="shared" si="14"/>
        <v>76447.79</v>
      </c>
      <c r="F92" s="55">
        <f t="shared" si="14"/>
        <v>8052.210000000006</v>
      </c>
    </row>
    <row r="93" spans="1:6" ht="21.75" customHeight="1">
      <c r="A93" s="132" t="s">
        <v>244</v>
      </c>
      <c r="B93" s="133">
        <v>200</v>
      </c>
      <c r="C93" s="134" t="s">
        <v>91</v>
      </c>
      <c r="D93" s="135">
        <v>84500</v>
      </c>
      <c r="E93" s="135">
        <v>76447.79</v>
      </c>
      <c r="F93" s="136">
        <f>D93-E93</f>
        <v>8052.210000000006</v>
      </c>
    </row>
    <row r="94" spans="1:6" ht="154.5" customHeight="1">
      <c r="A94" s="5" t="s">
        <v>3</v>
      </c>
      <c r="B94" s="6">
        <v>200</v>
      </c>
      <c r="C94" s="129" t="s">
        <v>92</v>
      </c>
      <c r="D94" s="53">
        <f aca="true" t="shared" si="15" ref="D94:F95">D95</f>
        <v>117600</v>
      </c>
      <c r="E94" s="53">
        <f t="shared" si="15"/>
        <v>22229</v>
      </c>
      <c r="F94" s="55">
        <f t="shared" si="15"/>
        <v>95371</v>
      </c>
    </row>
    <row r="95" spans="1:6" ht="21.75" customHeight="1">
      <c r="A95" s="5" t="s">
        <v>255</v>
      </c>
      <c r="B95" s="6">
        <v>200</v>
      </c>
      <c r="C95" s="129" t="s">
        <v>93</v>
      </c>
      <c r="D95" s="53">
        <f t="shared" si="15"/>
        <v>117600</v>
      </c>
      <c r="E95" s="53">
        <f t="shared" si="15"/>
        <v>22229</v>
      </c>
      <c r="F95" s="55">
        <f t="shared" si="15"/>
        <v>95371</v>
      </c>
    </row>
    <row r="96" spans="1:6" ht="33.75" customHeight="1">
      <c r="A96" s="132" t="s">
        <v>244</v>
      </c>
      <c r="B96" s="133">
        <v>200</v>
      </c>
      <c r="C96" s="134" t="s">
        <v>30</v>
      </c>
      <c r="D96" s="135">
        <v>117600</v>
      </c>
      <c r="E96" s="135">
        <v>22229</v>
      </c>
      <c r="F96" s="136">
        <f aca="true" t="shared" si="16" ref="F96:F104">D96-E96</f>
        <v>95371</v>
      </c>
    </row>
    <row r="97" spans="1:6" ht="33.75" customHeight="1">
      <c r="A97" s="49" t="s">
        <v>31</v>
      </c>
      <c r="B97" s="142">
        <v>200</v>
      </c>
      <c r="C97" s="143" t="s">
        <v>33</v>
      </c>
      <c r="D97" s="144">
        <f aca="true" t="shared" si="17" ref="D97:E99">D98</f>
        <v>3000</v>
      </c>
      <c r="E97" s="146">
        <f t="shared" si="17"/>
        <v>0</v>
      </c>
      <c r="F97" s="144">
        <f t="shared" si="16"/>
        <v>3000</v>
      </c>
    </row>
    <row r="98" spans="1:6" ht="99" customHeight="1">
      <c r="A98" s="141" t="s">
        <v>32</v>
      </c>
      <c r="B98" s="142">
        <v>200</v>
      </c>
      <c r="C98" s="143" t="s">
        <v>314</v>
      </c>
      <c r="D98" s="144">
        <f t="shared" si="17"/>
        <v>3000</v>
      </c>
      <c r="E98" s="146">
        <f t="shared" si="17"/>
        <v>0</v>
      </c>
      <c r="F98" s="144">
        <f t="shared" si="16"/>
        <v>3000</v>
      </c>
    </row>
    <row r="99" spans="1:6" ht="27" customHeight="1">
      <c r="A99" s="5" t="s">
        <v>255</v>
      </c>
      <c r="B99" s="142">
        <v>200</v>
      </c>
      <c r="C99" s="143" t="s">
        <v>313</v>
      </c>
      <c r="D99" s="144">
        <f t="shared" si="17"/>
        <v>3000</v>
      </c>
      <c r="E99" s="146">
        <f t="shared" si="17"/>
        <v>0</v>
      </c>
      <c r="F99" s="144">
        <f t="shared" si="16"/>
        <v>3000</v>
      </c>
    </row>
    <row r="100" spans="1:6" ht="33.75" customHeight="1">
      <c r="A100" s="132" t="s">
        <v>244</v>
      </c>
      <c r="B100" s="133">
        <v>200</v>
      </c>
      <c r="C100" s="134" t="s">
        <v>312</v>
      </c>
      <c r="D100" s="135">
        <v>3000</v>
      </c>
      <c r="E100" s="135">
        <v>0</v>
      </c>
      <c r="F100" s="135">
        <f t="shared" si="16"/>
        <v>3000</v>
      </c>
    </row>
    <row r="101" spans="1:6" ht="18" customHeight="1">
      <c r="A101" s="49" t="s">
        <v>34</v>
      </c>
      <c r="B101" s="142">
        <v>200</v>
      </c>
      <c r="C101" s="143" t="s">
        <v>37</v>
      </c>
      <c r="D101" s="144">
        <f aca="true" t="shared" si="18" ref="D101:E103">D102</f>
        <v>39500</v>
      </c>
      <c r="E101" s="146">
        <f t="shared" si="18"/>
        <v>16800</v>
      </c>
      <c r="F101" s="144">
        <f t="shared" si="16"/>
        <v>22700</v>
      </c>
    </row>
    <row r="102" spans="1:6" ht="36" customHeight="1">
      <c r="A102" s="141" t="s">
        <v>35</v>
      </c>
      <c r="B102" s="142">
        <v>200</v>
      </c>
      <c r="C102" s="143" t="s">
        <v>36</v>
      </c>
      <c r="D102" s="144">
        <f t="shared" si="18"/>
        <v>39500</v>
      </c>
      <c r="E102" s="146">
        <f t="shared" si="18"/>
        <v>16800</v>
      </c>
      <c r="F102" s="144">
        <f t="shared" si="16"/>
        <v>22700</v>
      </c>
    </row>
    <row r="103" spans="1:6" ht="24" customHeight="1">
      <c r="A103" s="5" t="s">
        <v>255</v>
      </c>
      <c r="B103" s="142">
        <v>200</v>
      </c>
      <c r="C103" s="143" t="s">
        <v>39</v>
      </c>
      <c r="D103" s="144">
        <f t="shared" si="18"/>
        <v>39500</v>
      </c>
      <c r="E103" s="146">
        <f t="shared" si="18"/>
        <v>16800</v>
      </c>
      <c r="F103" s="144">
        <f t="shared" si="16"/>
        <v>22700</v>
      </c>
    </row>
    <row r="104" spans="1:6" ht="33.75" customHeight="1">
      <c r="A104" s="132" t="s">
        <v>244</v>
      </c>
      <c r="B104" s="133">
        <v>200</v>
      </c>
      <c r="C104" s="134" t="s">
        <v>38</v>
      </c>
      <c r="D104" s="135">
        <v>39500</v>
      </c>
      <c r="E104" s="135">
        <v>16800</v>
      </c>
      <c r="F104" s="135">
        <f t="shared" si="16"/>
        <v>22700</v>
      </c>
    </row>
    <row r="105" spans="1:6" ht="12" customHeight="1">
      <c r="A105" s="49" t="s">
        <v>243</v>
      </c>
      <c r="B105" s="6">
        <v>200</v>
      </c>
      <c r="C105" s="129" t="s">
        <v>94</v>
      </c>
      <c r="D105" s="53">
        <f aca="true" t="shared" si="19" ref="D105:F107">D106</f>
        <v>2891300</v>
      </c>
      <c r="E105" s="53">
        <f t="shared" si="19"/>
        <v>1563134.14</v>
      </c>
      <c r="F105" s="55">
        <f t="shared" si="19"/>
        <v>1328165.86</v>
      </c>
    </row>
    <row r="106" spans="1:6" ht="14.25" customHeight="1">
      <c r="A106" s="5" t="s">
        <v>253</v>
      </c>
      <c r="B106" s="6">
        <v>200</v>
      </c>
      <c r="C106" s="129" t="s">
        <v>95</v>
      </c>
      <c r="D106" s="53">
        <f t="shared" si="19"/>
        <v>2891300</v>
      </c>
      <c r="E106" s="53">
        <f t="shared" si="19"/>
        <v>1563134.14</v>
      </c>
      <c r="F106" s="55">
        <f t="shared" si="19"/>
        <v>1328165.86</v>
      </c>
    </row>
    <row r="107" spans="1:6" ht="33" customHeight="1">
      <c r="A107" s="5" t="s">
        <v>4</v>
      </c>
      <c r="B107" s="6">
        <v>200</v>
      </c>
      <c r="C107" s="129" t="s">
        <v>97</v>
      </c>
      <c r="D107" s="53">
        <f t="shared" si="19"/>
        <v>2891300</v>
      </c>
      <c r="E107" s="53">
        <f t="shared" si="19"/>
        <v>1563134.14</v>
      </c>
      <c r="F107" s="55">
        <f t="shared" si="19"/>
        <v>1328165.86</v>
      </c>
    </row>
    <row r="108" spans="1:6" ht="15" customHeight="1">
      <c r="A108" s="5" t="s">
        <v>142</v>
      </c>
      <c r="B108" s="6">
        <v>200</v>
      </c>
      <c r="C108" s="150" t="s">
        <v>96</v>
      </c>
      <c r="D108" s="53">
        <f>D109</f>
        <v>2891300</v>
      </c>
      <c r="E108" s="53">
        <f>E109</f>
        <v>1563134.14</v>
      </c>
      <c r="F108" s="53">
        <f>D108-E108</f>
        <v>1328165.86</v>
      </c>
    </row>
    <row r="109" spans="1:6" ht="102" customHeight="1">
      <c r="A109" s="5" t="s">
        <v>5</v>
      </c>
      <c r="B109" s="6">
        <v>200</v>
      </c>
      <c r="C109" s="129" t="s">
        <v>98</v>
      </c>
      <c r="D109" s="53">
        <f>D110</f>
        <v>2891300</v>
      </c>
      <c r="E109" s="53">
        <f>E110</f>
        <v>1563134.14</v>
      </c>
      <c r="F109" s="53">
        <f>F110</f>
        <v>1328165.86</v>
      </c>
    </row>
    <row r="110" spans="1:6" ht="45.75" customHeight="1">
      <c r="A110" s="5" t="s">
        <v>259</v>
      </c>
      <c r="B110" s="6">
        <v>200</v>
      </c>
      <c r="C110" s="129" t="s">
        <v>99</v>
      </c>
      <c r="D110" s="53">
        <f aca="true" t="shared" si="20" ref="D110:F111">D111</f>
        <v>2891300</v>
      </c>
      <c r="E110" s="53">
        <f t="shared" si="20"/>
        <v>1563134.14</v>
      </c>
      <c r="F110" s="55">
        <f t="shared" si="20"/>
        <v>1328165.86</v>
      </c>
    </row>
    <row r="111" spans="1:6" ht="14.25" customHeight="1">
      <c r="A111" s="5" t="s">
        <v>260</v>
      </c>
      <c r="B111" s="6">
        <v>200</v>
      </c>
      <c r="C111" s="129" t="s">
        <v>100</v>
      </c>
      <c r="D111" s="53">
        <f t="shared" si="20"/>
        <v>2891300</v>
      </c>
      <c r="E111" s="53">
        <f t="shared" si="20"/>
        <v>1563134.14</v>
      </c>
      <c r="F111" s="55">
        <f t="shared" si="20"/>
        <v>1328165.86</v>
      </c>
    </row>
    <row r="112" spans="1:6" ht="66.75" customHeight="1">
      <c r="A112" s="132" t="s">
        <v>247</v>
      </c>
      <c r="B112" s="133">
        <v>200</v>
      </c>
      <c r="C112" s="134" t="s">
        <v>101</v>
      </c>
      <c r="D112" s="135">
        <v>2891300</v>
      </c>
      <c r="E112" s="135">
        <v>1563134.14</v>
      </c>
      <c r="F112" s="136">
        <f>D112-E112</f>
        <v>1328165.86</v>
      </c>
    </row>
    <row r="113" spans="1:6" s="18" customFormat="1" ht="15.75" customHeight="1">
      <c r="A113" s="49" t="s">
        <v>119</v>
      </c>
      <c r="B113" s="6">
        <v>200</v>
      </c>
      <c r="C113" s="42" t="s">
        <v>102</v>
      </c>
      <c r="D113" s="53">
        <f aca="true" t="shared" si="21" ref="D113:F116">D114</f>
        <v>112000</v>
      </c>
      <c r="E113" s="53">
        <f t="shared" si="21"/>
        <v>37948.52</v>
      </c>
      <c r="F113" s="55">
        <f t="shared" si="21"/>
        <v>74051.48000000001</v>
      </c>
    </row>
    <row r="114" spans="1:6" s="18" customFormat="1" ht="15.75" customHeight="1">
      <c r="A114" s="57" t="s">
        <v>118</v>
      </c>
      <c r="B114" s="6">
        <v>200</v>
      </c>
      <c r="C114" s="42" t="s">
        <v>103</v>
      </c>
      <c r="D114" s="53">
        <f t="shared" si="21"/>
        <v>112000</v>
      </c>
      <c r="E114" s="53">
        <f t="shared" si="21"/>
        <v>37948.52</v>
      </c>
      <c r="F114" s="55">
        <f t="shared" si="21"/>
        <v>74051.48000000001</v>
      </c>
    </row>
    <row r="115" spans="1:6" s="18" customFormat="1" ht="21.75" customHeight="1">
      <c r="A115" s="57" t="s">
        <v>286</v>
      </c>
      <c r="B115" s="6">
        <v>200</v>
      </c>
      <c r="C115" s="42" t="s">
        <v>104</v>
      </c>
      <c r="D115" s="53">
        <f t="shared" si="21"/>
        <v>112000</v>
      </c>
      <c r="E115" s="53">
        <f t="shared" si="21"/>
        <v>37948.52</v>
      </c>
      <c r="F115" s="55">
        <f t="shared" si="21"/>
        <v>74051.48000000001</v>
      </c>
    </row>
    <row r="116" spans="1:6" s="18" customFormat="1" ht="21" customHeight="1">
      <c r="A116" s="57" t="s">
        <v>265</v>
      </c>
      <c r="B116" s="6">
        <v>200</v>
      </c>
      <c r="C116" s="42" t="s">
        <v>105</v>
      </c>
      <c r="D116" s="53">
        <f t="shared" si="21"/>
        <v>112000</v>
      </c>
      <c r="E116" s="53">
        <f t="shared" si="21"/>
        <v>37948.52</v>
      </c>
      <c r="F116" s="55">
        <f t="shared" si="21"/>
        <v>74051.48000000001</v>
      </c>
    </row>
    <row r="117" spans="1:6" s="18" customFormat="1" ht="113.25" customHeight="1">
      <c r="A117" s="57" t="s">
        <v>6</v>
      </c>
      <c r="B117" s="6">
        <v>200</v>
      </c>
      <c r="C117" s="42" t="s">
        <v>106</v>
      </c>
      <c r="D117" s="53">
        <f aca="true" t="shared" si="22" ref="D117:F118">D118</f>
        <v>112000</v>
      </c>
      <c r="E117" s="53">
        <f t="shared" si="22"/>
        <v>37948.52</v>
      </c>
      <c r="F117" s="55">
        <f t="shared" si="22"/>
        <v>74051.48000000001</v>
      </c>
    </row>
    <row r="118" spans="1:6" s="18" customFormat="1" ht="36.75" customHeight="1">
      <c r="A118" s="57" t="s">
        <v>110</v>
      </c>
      <c r="B118" s="6"/>
      <c r="C118" s="138" t="s">
        <v>109</v>
      </c>
      <c r="D118" s="53">
        <f t="shared" si="22"/>
        <v>112000</v>
      </c>
      <c r="E118" s="53">
        <f t="shared" si="22"/>
        <v>37948.52</v>
      </c>
      <c r="F118" s="55">
        <f t="shared" si="22"/>
        <v>74051.48000000001</v>
      </c>
    </row>
    <row r="119" spans="1:6" ht="44.25" customHeight="1">
      <c r="A119" s="132" t="s">
        <v>108</v>
      </c>
      <c r="B119" s="133">
        <v>200</v>
      </c>
      <c r="C119" s="137" t="s">
        <v>107</v>
      </c>
      <c r="D119" s="135">
        <v>112000</v>
      </c>
      <c r="E119" s="135">
        <v>37948.52</v>
      </c>
      <c r="F119" s="136">
        <f>D119-E119</f>
        <v>74051.48000000001</v>
      </c>
    </row>
    <row r="120" spans="1:6" ht="15.75" customHeight="1">
      <c r="A120" s="49" t="s">
        <v>143</v>
      </c>
      <c r="B120" s="6">
        <v>200</v>
      </c>
      <c r="C120" s="129" t="s">
        <v>111</v>
      </c>
      <c r="D120" s="53">
        <f aca="true" t="shared" si="23" ref="D120:F122">D121</f>
        <v>5000</v>
      </c>
      <c r="E120" s="53">
        <f t="shared" si="23"/>
        <v>0</v>
      </c>
      <c r="F120" s="55">
        <f t="shared" si="23"/>
        <v>5000</v>
      </c>
    </row>
    <row r="121" spans="1:6" ht="9.75" customHeight="1">
      <c r="A121" s="5" t="s">
        <v>144</v>
      </c>
      <c r="B121" s="6">
        <v>200</v>
      </c>
      <c r="C121" s="129" t="s">
        <v>112</v>
      </c>
      <c r="D121" s="53">
        <f t="shared" si="23"/>
        <v>5000</v>
      </c>
      <c r="E121" s="53">
        <f t="shared" si="23"/>
        <v>0</v>
      </c>
      <c r="F121" s="55">
        <f t="shared" si="23"/>
        <v>5000</v>
      </c>
    </row>
    <row r="122" spans="1:6" ht="42.75" customHeight="1">
      <c r="A122" s="5" t="s">
        <v>7</v>
      </c>
      <c r="B122" s="6">
        <v>200</v>
      </c>
      <c r="C122" s="129" t="s">
        <v>113</v>
      </c>
      <c r="D122" s="53">
        <f t="shared" si="23"/>
        <v>5000</v>
      </c>
      <c r="E122" s="53">
        <f t="shared" si="23"/>
        <v>0</v>
      </c>
      <c r="F122" s="55">
        <f t="shared" si="23"/>
        <v>5000</v>
      </c>
    </row>
    <row r="123" spans="1:6" ht="35.25" customHeight="1">
      <c r="A123" s="5" t="s">
        <v>8</v>
      </c>
      <c r="B123" s="6">
        <v>200</v>
      </c>
      <c r="C123" s="129" t="s">
        <v>114</v>
      </c>
      <c r="D123" s="53">
        <f aca="true" t="shared" si="24" ref="D123:F124">D125</f>
        <v>5000</v>
      </c>
      <c r="E123" s="53">
        <f>E125</f>
        <v>0</v>
      </c>
      <c r="F123" s="55">
        <f t="shared" si="24"/>
        <v>5000</v>
      </c>
    </row>
    <row r="124" spans="1:6" ht="123.75">
      <c r="A124" s="5" t="s">
        <v>9</v>
      </c>
      <c r="B124" s="6">
        <v>200</v>
      </c>
      <c r="C124" s="129" t="s">
        <v>115</v>
      </c>
      <c r="D124" s="53">
        <f t="shared" si="24"/>
        <v>5000</v>
      </c>
      <c r="E124" s="53">
        <f>E126</f>
        <v>0</v>
      </c>
      <c r="F124" s="55">
        <f t="shared" si="24"/>
        <v>5000</v>
      </c>
    </row>
    <row r="125" spans="1:6" ht="23.25" customHeight="1">
      <c r="A125" s="5" t="s">
        <v>255</v>
      </c>
      <c r="B125" s="6">
        <v>200</v>
      </c>
      <c r="C125" s="129" t="s">
        <v>116</v>
      </c>
      <c r="D125" s="53">
        <f>D126</f>
        <v>5000</v>
      </c>
      <c r="E125" s="53">
        <f>E126</f>
        <v>0</v>
      </c>
      <c r="F125" s="55">
        <f>F126</f>
        <v>5000</v>
      </c>
    </row>
    <row r="126" spans="1:6" ht="32.25" customHeight="1">
      <c r="A126" s="132" t="s">
        <v>244</v>
      </c>
      <c r="B126" s="133">
        <v>200</v>
      </c>
      <c r="C126" s="134" t="s">
        <v>117</v>
      </c>
      <c r="D126" s="135">
        <v>5000</v>
      </c>
      <c r="E126" s="135"/>
      <c r="F126" s="136">
        <f>D126-E126</f>
        <v>5000</v>
      </c>
    </row>
    <row r="127" spans="1:6" ht="21" customHeight="1">
      <c r="A127" s="5" t="s">
        <v>163</v>
      </c>
      <c r="B127" s="59">
        <v>450</v>
      </c>
      <c r="C127" s="129" t="s">
        <v>162</v>
      </c>
      <c r="D127" s="53">
        <v>0</v>
      </c>
      <c r="E127" s="53">
        <f>'доходы '!E16-расходы!E7</f>
        <v>-254310.91000000061</v>
      </c>
      <c r="F127" s="55">
        <f>'доходы '!F16-расходы!F7</f>
        <v>-116589.08999999892</v>
      </c>
    </row>
  </sheetData>
  <sheetProtection/>
  <mergeCells count="5">
    <mergeCell ref="F3:F5"/>
    <mergeCell ref="A3:A5"/>
    <mergeCell ref="B3:B5"/>
    <mergeCell ref="D3:D5"/>
    <mergeCell ref="E3:E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A30" sqref="A30"/>
    </sheetView>
  </sheetViews>
  <sheetFormatPr defaultColWidth="9.00390625" defaultRowHeight="12.75"/>
  <cols>
    <col min="1" max="1" width="27.625" style="18" customWidth="1"/>
    <col min="2" max="2" width="9.125" style="18" customWidth="1"/>
    <col min="3" max="3" width="25.125" style="18" customWidth="1"/>
    <col min="4" max="4" width="12.25390625" style="18" customWidth="1"/>
    <col min="5" max="5" width="12.00390625" style="18" customWidth="1"/>
    <col min="6" max="6" width="13.875" style="18" customWidth="1"/>
    <col min="7" max="16384" width="9.125" style="18" customWidth="1"/>
  </cols>
  <sheetData>
    <row r="1" spans="1:6" ht="12.75">
      <c r="A1" s="21"/>
      <c r="B1" s="22"/>
      <c r="C1" s="23"/>
      <c r="D1" s="24"/>
      <c r="E1" s="24" t="s">
        <v>174</v>
      </c>
      <c r="F1" s="23"/>
    </row>
    <row r="2" spans="1:6" ht="12.75">
      <c r="A2" s="25"/>
      <c r="B2" s="26"/>
      <c r="C2" s="27"/>
      <c r="D2" s="28"/>
      <c r="E2" s="28"/>
      <c r="F2" s="28"/>
    </row>
    <row r="3" spans="1:6" ht="12.75">
      <c r="A3" s="29" t="s">
        <v>189</v>
      </c>
      <c r="B3" s="30"/>
      <c r="C3" s="30"/>
      <c r="D3" s="31"/>
      <c r="E3" s="31"/>
      <c r="F3" s="24"/>
    </row>
    <row r="4" spans="1:6" ht="12.75">
      <c r="A4" s="32"/>
      <c r="B4" s="33"/>
      <c r="C4" s="34"/>
      <c r="D4" s="35"/>
      <c r="E4" s="35"/>
      <c r="F4" s="36"/>
    </row>
    <row r="5" spans="1:6" ht="12.75">
      <c r="A5" s="37"/>
      <c r="B5" s="13" t="s">
        <v>153</v>
      </c>
      <c r="C5" s="14" t="s">
        <v>185</v>
      </c>
      <c r="D5" s="38" t="s">
        <v>180</v>
      </c>
      <c r="E5" s="39"/>
      <c r="F5" s="39" t="s">
        <v>165</v>
      </c>
    </row>
    <row r="6" spans="1:6" ht="12.75">
      <c r="A6" s="13" t="s">
        <v>150</v>
      </c>
      <c r="B6" s="13" t="s">
        <v>154</v>
      </c>
      <c r="C6" s="14" t="s">
        <v>152</v>
      </c>
      <c r="D6" s="38" t="s">
        <v>179</v>
      </c>
      <c r="E6" s="38" t="s">
        <v>169</v>
      </c>
      <c r="F6" s="38" t="s">
        <v>148</v>
      </c>
    </row>
    <row r="7" spans="1:6" ht="12.75">
      <c r="A7" s="37"/>
      <c r="B7" s="13" t="s">
        <v>155</v>
      </c>
      <c r="C7" s="10" t="s">
        <v>182</v>
      </c>
      <c r="D7" s="38" t="s">
        <v>148</v>
      </c>
      <c r="E7" s="14"/>
      <c r="F7" s="14"/>
    </row>
    <row r="8" spans="1:6" ht="12.75">
      <c r="A8" s="13"/>
      <c r="B8" s="13"/>
      <c r="C8" s="14" t="s">
        <v>183</v>
      </c>
      <c r="D8" s="38"/>
      <c r="E8" s="38"/>
      <c r="F8" s="38"/>
    </row>
    <row r="9" spans="1:6" ht="12.75">
      <c r="A9" s="13"/>
      <c r="B9" s="13"/>
      <c r="C9" s="10" t="s">
        <v>184</v>
      </c>
      <c r="D9" s="38"/>
      <c r="E9" s="38"/>
      <c r="F9" s="38"/>
    </row>
    <row r="10" spans="1:6" ht="13.5" thickBot="1">
      <c r="A10" s="40">
        <v>1</v>
      </c>
      <c r="B10" s="15">
        <v>2</v>
      </c>
      <c r="C10" s="15">
        <v>3</v>
      </c>
      <c r="D10" s="41" t="s">
        <v>147</v>
      </c>
      <c r="E10" s="41" t="s">
        <v>172</v>
      </c>
      <c r="F10" s="42" t="s">
        <v>173</v>
      </c>
    </row>
    <row r="11" spans="1:6" ht="22.5">
      <c r="A11" s="43" t="s">
        <v>216</v>
      </c>
      <c r="B11" s="44" t="s">
        <v>157</v>
      </c>
      <c r="C11" s="44" t="s">
        <v>217</v>
      </c>
      <c r="D11" s="7">
        <f>D12</f>
        <v>370900</v>
      </c>
      <c r="E11" s="19">
        <f>E12</f>
        <v>254310.91000000061</v>
      </c>
      <c r="F11" s="45">
        <f>D11-E11</f>
        <v>116589.08999999939</v>
      </c>
    </row>
    <row r="12" spans="1:6" ht="12.75">
      <c r="A12" s="43" t="s">
        <v>161</v>
      </c>
      <c r="B12" s="44" t="s">
        <v>158</v>
      </c>
      <c r="C12" s="44" t="s">
        <v>256</v>
      </c>
      <c r="D12" s="4">
        <f>D13</f>
        <v>370900</v>
      </c>
      <c r="E12" s="20">
        <f>E13</f>
        <v>254310.91000000061</v>
      </c>
      <c r="F12" s="45">
        <f>D12-E12</f>
        <v>116589.08999999939</v>
      </c>
    </row>
    <row r="13" spans="1:6" ht="33.75">
      <c r="A13" s="43" t="s">
        <v>218</v>
      </c>
      <c r="B13" s="44" t="s">
        <v>158</v>
      </c>
      <c r="C13" s="3" t="s">
        <v>219</v>
      </c>
      <c r="D13" s="4">
        <f>D17+D21</f>
        <v>370900</v>
      </c>
      <c r="E13" s="20">
        <f>E17+E21</f>
        <v>254310.91000000061</v>
      </c>
      <c r="F13" s="45">
        <f>D13-E13</f>
        <v>116589.08999999939</v>
      </c>
    </row>
    <row r="14" spans="1:6" ht="22.5">
      <c r="A14" s="43" t="s">
        <v>220</v>
      </c>
      <c r="B14" s="44" t="s">
        <v>159</v>
      </c>
      <c r="C14" s="3" t="s">
        <v>221</v>
      </c>
      <c r="D14" s="20">
        <f aca="true" t="shared" si="0" ref="D14:E16">D15</f>
        <v>-8191900</v>
      </c>
      <c r="E14" s="20">
        <f t="shared" si="0"/>
        <v>-3736166.5599999996</v>
      </c>
      <c r="F14" s="45" t="s">
        <v>177</v>
      </c>
    </row>
    <row r="15" spans="1:6" ht="22.5">
      <c r="A15" s="43" t="s">
        <v>222</v>
      </c>
      <c r="B15" s="44" t="s">
        <v>159</v>
      </c>
      <c r="C15" s="3" t="s">
        <v>223</v>
      </c>
      <c r="D15" s="20">
        <f t="shared" si="0"/>
        <v>-8191900</v>
      </c>
      <c r="E15" s="20">
        <f t="shared" si="0"/>
        <v>-3736166.5599999996</v>
      </c>
      <c r="F15" s="45" t="s">
        <v>177</v>
      </c>
    </row>
    <row r="16" spans="1:6" ht="22.5">
      <c r="A16" s="43" t="s">
        <v>224</v>
      </c>
      <c r="B16" s="44" t="s">
        <v>159</v>
      </c>
      <c r="C16" s="3" t="s">
        <v>225</v>
      </c>
      <c r="D16" s="20">
        <f t="shared" si="0"/>
        <v>-8191900</v>
      </c>
      <c r="E16" s="20">
        <f t="shared" si="0"/>
        <v>-3736166.5599999996</v>
      </c>
      <c r="F16" s="45" t="s">
        <v>177</v>
      </c>
    </row>
    <row r="17" spans="1:6" ht="33.75">
      <c r="A17" s="43" t="s">
        <v>133</v>
      </c>
      <c r="B17" s="44" t="s">
        <v>159</v>
      </c>
      <c r="C17" s="3" t="s">
        <v>226</v>
      </c>
      <c r="D17" s="20">
        <v>-8191900</v>
      </c>
      <c r="E17" s="159">
        <f>-'доходы '!E16</f>
        <v>-3736166.5599999996</v>
      </c>
      <c r="F17" s="45" t="s">
        <v>177</v>
      </c>
    </row>
    <row r="18" spans="1:6" ht="22.5">
      <c r="A18" s="43" t="s">
        <v>227</v>
      </c>
      <c r="B18" s="44" t="s">
        <v>160</v>
      </c>
      <c r="C18" s="3" t="s">
        <v>228</v>
      </c>
      <c r="D18" s="20">
        <f aca="true" t="shared" si="1" ref="D18:E20">D19</f>
        <v>8562800</v>
      </c>
      <c r="E18" s="20">
        <f t="shared" si="1"/>
        <v>3990477.47</v>
      </c>
      <c r="F18" s="45" t="s">
        <v>177</v>
      </c>
    </row>
    <row r="19" spans="1:6" ht="22.5">
      <c r="A19" s="43" t="s">
        <v>229</v>
      </c>
      <c r="B19" s="44" t="s">
        <v>160</v>
      </c>
      <c r="C19" s="3" t="s">
        <v>230</v>
      </c>
      <c r="D19" s="20">
        <f t="shared" si="1"/>
        <v>8562800</v>
      </c>
      <c r="E19" s="20">
        <f t="shared" si="1"/>
        <v>3990477.47</v>
      </c>
      <c r="F19" s="45" t="s">
        <v>177</v>
      </c>
    </row>
    <row r="20" spans="1:6" ht="22.5">
      <c r="A20" s="43" t="s">
        <v>231</v>
      </c>
      <c r="B20" s="44" t="s">
        <v>160</v>
      </c>
      <c r="C20" s="3" t="s">
        <v>232</v>
      </c>
      <c r="D20" s="20">
        <f t="shared" si="1"/>
        <v>8562800</v>
      </c>
      <c r="E20" s="20">
        <f t="shared" si="1"/>
        <v>3990477.47</v>
      </c>
      <c r="F20" s="45" t="s">
        <v>177</v>
      </c>
    </row>
    <row r="21" spans="1:6" ht="33.75">
      <c r="A21" s="43" t="s">
        <v>132</v>
      </c>
      <c r="B21" s="44" t="s">
        <v>160</v>
      </c>
      <c r="C21" s="3" t="s">
        <v>233</v>
      </c>
      <c r="D21" s="20">
        <v>8562800</v>
      </c>
      <c r="E21" s="159">
        <f>расходы!E7</f>
        <v>3990477.47</v>
      </c>
      <c r="F21" s="45" t="s">
        <v>177</v>
      </c>
    </row>
    <row r="22" spans="1:6" ht="12.75">
      <c r="A22" s="46"/>
      <c r="B22" s="47"/>
      <c r="C22" s="23"/>
      <c r="D22" s="23"/>
      <c r="E22" s="23"/>
      <c r="F22" s="23"/>
    </row>
    <row r="23" spans="1:6" ht="12.75">
      <c r="A23" s="25" t="s">
        <v>306</v>
      </c>
      <c r="B23" s="47"/>
      <c r="C23" s="23"/>
      <c r="D23" s="23"/>
      <c r="E23" s="23"/>
      <c r="F23" s="23"/>
    </row>
    <row r="24" spans="1:6" ht="12.75">
      <c r="A24" s="30" t="s">
        <v>168</v>
      </c>
      <c r="B24" s="47"/>
      <c r="C24" s="23"/>
      <c r="D24" s="23"/>
      <c r="E24" s="23"/>
      <c r="F24" s="23"/>
    </row>
    <row r="25" spans="1:6" ht="12.75">
      <c r="A25" s="25" t="s">
        <v>296</v>
      </c>
      <c r="B25" s="47"/>
      <c r="C25" s="23" t="s">
        <v>311</v>
      </c>
      <c r="D25" s="23"/>
      <c r="E25" s="23"/>
      <c r="F25" s="23"/>
    </row>
    <row r="26" spans="1:6" ht="12.75">
      <c r="A26" s="30" t="s">
        <v>170</v>
      </c>
      <c r="B26" s="47"/>
      <c r="C26" s="23"/>
      <c r="D26" s="23"/>
      <c r="E26" s="23"/>
      <c r="F26" s="23"/>
    </row>
    <row r="27" spans="1:6" ht="12.75">
      <c r="A27" s="30" t="s">
        <v>297</v>
      </c>
      <c r="B27" s="47"/>
      <c r="C27" s="23"/>
      <c r="D27" s="23"/>
      <c r="E27" s="23"/>
      <c r="F27" s="23"/>
    </row>
    <row r="28" spans="1:6" ht="12.75">
      <c r="A28" s="30" t="s">
        <v>156</v>
      </c>
      <c r="B28" s="47"/>
      <c r="C28" s="23"/>
      <c r="D28" s="23"/>
      <c r="E28" s="23"/>
      <c r="F28" s="23"/>
    </row>
    <row r="29" spans="1:6" ht="12.75">
      <c r="A29" s="30"/>
      <c r="B29" s="47"/>
      <c r="C29" s="23"/>
      <c r="D29" s="23"/>
      <c r="E29" s="23"/>
      <c r="F29" s="23"/>
    </row>
    <row r="30" spans="1:6" ht="12.75">
      <c r="A30" s="30" t="s">
        <v>375</v>
      </c>
      <c r="B30" s="47"/>
      <c r="C30" s="23"/>
      <c r="D30" s="23"/>
      <c r="E30" s="23"/>
      <c r="F30" s="23"/>
    </row>
    <row r="31" spans="1:6" ht="12.75">
      <c r="A31" s="46"/>
      <c r="B31" s="47"/>
      <c r="C31" s="23"/>
      <c r="D31" s="23"/>
      <c r="E31" s="23"/>
      <c r="F31" s="23"/>
    </row>
    <row r="32" spans="1:6" ht="12.75">
      <c r="A32" s="46"/>
      <c r="B32" s="47"/>
      <c r="C32" s="23"/>
      <c r="D32" s="23"/>
      <c r="E32" s="23"/>
      <c r="F32" s="23"/>
    </row>
    <row r="33" spans="1:6" ht="12.75">
      <c r="A33" s="46"/>
      <c r="B33" s="47"/>
      <c r="C33" s="23"/>
      <c r="D33" s="23"/>
      <c r="E33" s="23"/>
      <c r="F33" s="23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RePack by SPecialiST</cp:lastModifiedBy>
  <cp:lastPrinted>2017-06-01T14:06:31Z</cp:lastPrinted>
  <dcterms:created xsi:type="dcterms:W3CDTF">1999-06-18T11:49:53Z</dcterms:created>
  <dcterms:modified xsi:type="dcterms:W3CDTF">2017-06-01T14:07:12Z</dcterms:modified>
  <cp:category/>
  <cp:version/>
  <cp:contentType/>
  <cp:contentStatus/>
</cp:coreProperties>
</file>