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<sst xmlns="http://schemas.openxmlformats.org/spreadsheetml/2006/main" count="674" uniqueCount="508">
  <si>
    <t xml:space="preserve"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</si>
  <si>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951 0309 0332171 000 000</t>
  </si>
  <si>
    <t>951 0309 0332171 240 000</t>
  </si>
  <si>
    <t>951 0309 0332171 244 000</t>
  </si>
  <si>
    <t>951 0309 0332171 244 220</t>
  </si>
  <si>
    <t>951 0309 0332171 244 226</t>
  </si>
  <si>
    <t>951 0409 0717351 244 225</t>
  </si>
  <si>
    <t>951 1101 0612195 244 290</t>
  </si>
  <si>
    <t>951 0409 0717351 244 220</t>
  </si>
  <si>
    <t>БЛАГОУСТРОЙСТВО</t>
  </si>
  <si>
    <t>951 0605 0529999 244 226</t>
  </si>
  <si>
    <t>951 0605 0529999 244 220</t>
  </si>
  <si>
    <t>951 0605 0529999 244 000</t>
  </si>
  <si>
    <t>951 0605 0529999 240 000</t>
  </si>
  <si>
    <t>951 0503 0132304 244 225</t>
  </si>
  <si>
    <t>Реализация направления расходов в рамках обеспечения деятельности Администрации Калининского сельского поселения</t>
  </si>
  <si>
    <t>Уплата налогов, сборов и иных платежей</t>
  </si>
  <si>
    <t>прочие расходы</t>
  </si>
  <si>
    <t>951 0309 0312167 244 226</t>
  </si>
  <si>
    <t>951 0309 0312167 244 220</t>
  </si>
  <si>
    <t>951 0309 0312167 244 000</t>
  </si>
  <si>
    <t>951 0309 0312167 240 000</t>
  </si>
  <si>
    <t>951 0409 0710351 244 225</t>
  </si>
  <si>
    <t>951 0409 0710351 244 220</t>
  </si>
  <si>
    <t>951 0409 0710351 244 000</t>
  </si>
  <si>
    <t>951 0409 0710351 240 000</t>
  </si>
  <si>
    <t>951 0409 0710351 200 000</t>
  </si>
  <si>
    <t>Мероприятия по проведению обязательного энергетического обследования,повышение эффективности системы электроснабжения ,теплоснабжения и водоснабжения в рамках "Энергосбережения и повышения энергетической эффективности муниципалльной пролграммы" Энергоэффективность и развитие энергетики"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</si>
  <si>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</si>
  <si>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</si>
  <si>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</si>
  <si>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</si>
  <si>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</si>
  <si>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</si>
  <si>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</si>
  <si>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Непрограммные расходы муниципальных органов Калининского сельского поселения</t>
  </si>
  <si>
    <t>Пеня за земельный налог с организаций.обладающих земельным участком.расположенным в границах сельских поселений</t>
  </si>
  <si>
    <t xml:space="preserve">  1  06  06033  10  4000  110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</si>
  <si>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</si>
  <si>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пени по налогу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</si>
  <si>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1  06  01030  10  4000  110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</si>
  <si>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</si>
  <si>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Калининском сельском поселении»</t>
  </si>
  <si>
    <t>951 0503 0122301 244 226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</si>
  <si>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</si>
  <si>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Калиннского сельского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</si>
  <si>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</si>
  <si>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</si>
  <si>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</si>
  <si>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</si>
  <si>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</si>
  <si>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Доходы получаемые в виде арендной платы,а также средства от продажи права на заключение договоров аренды за замли,находящиеся в собственности поселений( за исключением земельных участков муниципальных бюджетных и автономных учреждений)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</si>
  <si>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</si>
  <si>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</si>
  <si>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</si>
  <si>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</si>
  <si>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</si>
  <si>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</si>
  <si>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</si>
  <si>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</si>
  <si>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</si>
  <si>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</si>
  <si>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</si>
  <si>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</si>
  <si>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951 0113 0200000 000 000</t>
  </si>
  <si>
    <t>951 0113 0210000 000 000</t>
  </si>
  <si>
    <t>951 0113 0212154 000 000</t>
  </si>
  <si>
    <t>951 0113 0212154 240 000</t>
  </si>
  <si>
    <t>951 0113 0212154 244 000</t>
  </si>
  <si>
    <t>951 0113 0212154 244 220</t>
  </si>
  <si>
    <t>951 0113 0212154 244 226</t>
  </si>
  <si>
    <t>Подпрограмма «Комплексные меры противодействия злоупотреблению наркотиками и их незаконному обороту»</t>
  </si>
  <si>
    <t>951 0113 0230000 000 000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</si>
  <si>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Маркинского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</si>
  <si>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951 0113 0232161 000 000</t>
  </si>
  <si>
    <t>951 0113 0232161 240 000</t>
  </si>
  <si>
    <t>951 0113 0232161 244 000</t>
  </si>
  <si>
    <t>951 0113 0232161 244 220</t>
  </si>
  <si>
    <t>951 0113 0232161 244 226</t>
  </si>
  <si>
    <t>951 0113 9990000 000 000</t>
  </si>
  <si>
    <t>951 0113 9992102 000 000</t>
  </si>
  <si>
    <t>951 0113 9992102 200 000</t>
  </si>
  <si>
    <t>951 0113 9992102 240 000</t>
  </si>
  <si>
    <t>951 0113 9992102 244 000</t>
  </si>
  <si>
    <t>951 0113 9992102 244 220</t>
  </si>
  <si>
    <t>951 0113 9992102 244 226</t>
  </si>
  <si>
    <t>951 0203 9900000 000 000</t>
  </si>
  <si>
    <t>Земельный налог с организаций</t>
  </si>
  <si>
    <t xml:space="preserve">  1  06  06030  00  0000  110</t>
  </si>
  <si>
    <t>Земельный налог с организаций.обладающих земельным участком.расположенным в границах сельских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</si>
  <si>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</si>
  <si>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</si>
  <si>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</si>
  <si>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налогс физическиъх лиц.обладающих земельным участком.расположенным в границах сельских поселений</t>
  </si>
  <si>
    <t>Доходы получаемые в виде арендной платы за земли после разграничения государственной  собственности на землю.а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</si>
  <si>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116 51040 02 0000 140</t>
  </si>
  <si>
    <t xml:space="preserve"> 1 16 51040 00 0000 140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</si>
  <si>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</si>
  <si>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</si>
  <si>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</si>
  <si>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951 0203 9995118 000 000</t>
  </si>
  <si>
    <t>951 0203 9995118 121 210</t>
  </si>
  <si>
    <t>951 0203 9995118 121 211</t>
  </si>
  <si>
    <t>951 0203 9995118 121 213</t>
  </si>
  <si>
    <t>951 0309 0300000 000 000</t>
  </si>
  <si>
    <t>Подпрограмма «Защита населения от чрезвычайных ситуаций»</t>
  </si>
  <si>
    <t>951 0309 0322168 000 000</t>
  </si>
  <si>
    <t>951 0309 0322168 240 000</t>
  </si>
  <si>
    <t>951 0309 0322168 244 000</t>
  </si>
  <si>
    <t>951 0309 0322168 244 220</t>
  </si>
  <si>
    <t>951 0309 0322168 244 226</t>
  </si>
  <si>
    <t>951 0409 0700000 000 000</t>
  </si>
  <si>
    <t>Подпрограмма «Развитие транспортной инфраструктуры»</t>
  </si>
  <si>
    <t>951 0409 0710000 000 000</t>
  </si>
  <si>
    <t>951 0409 0712240 000 000</t>
  </si>
  <si>
    <t>951 0409 0712240 240 000</t>
  </si>
  <si>
    <t>951 0409 0717351 000 000</t>
  </si>
  <si>
    <t>951 0409 0717351 240 000</t>
  </si>
  <si>
    <t>951 0409 0717351 244 000</t>
  </si>
  <si>
    <t>Муниципальная программа "Обеспечение качественными жилищно-коммунальными услугами населения"</t>
  </si>
  <si>
    <t>951 0503 0100000 000 000</t>
  </si>
  <si>
    <t>951 0503 0132303 240 000</t>
  </si>
  <si>
    <t>951 0503 0132303 244 000</t>
  </si>
  <si>
    <t>951 0503 0132303 244 220</t>
  </si>
  <si>
    <t>951 0503 0132303 244 226</t>
  </si>
  <si>
    <t>951 0503 0132303 244 225</t>
  </si>
  <si>
    <t>951 0503 0132304 240 000</t>
  </si>
  <si>
    <t>951 0409 0712240 244 225</t>
  </si>
  <si>
    <t>951 0503 0132304 244 000</t>
  </si>
  <si>
    <t>951 0503 0132304 244 220</t>
  </si>
  <si>
    <t>951 0503 0132304 244 226</t>
  </si>
  <si>
    <t>951 0605 0500000 000 000</t>
  </si>
  <si>
    <t>Подпрограмма «Формирование комплексной системы управления отходами и вторичными материальными ресурсами»</t>
  </si>
  <si>
    <t>951 0801 0400000 000 000</t>
  </si>
  <si>
    <t>Подпрограмма «Развитие культуры»</t>
  </si>
  <si>
    <t>951 0801 0410000 000 000</t>
  </si>
  <si>
    <t>951 0801 0410059 000 000</t>
  </si>
  <si>
    <t>951 0801 0410059 611 000</t>
  </si>
  <si>
    <t>951 0801 0410059 611 241</t>
  </si>
  <si>
    <t>ФИЗИЧЕСКАЯ КУЛЬТУРА И СПОРТ</t>
  </si>
  <si>
    <t>Физическая культура</t>
  </si>
  <si>
    <t>951 1100 0000000 000 000</t>
  </si>
  <si>
    <t>951 1101 0000000 000 000</t>
  </si>
  <si>
    <t>951 1101 0600000 000 000</t>
  </si>
  <si>
    <t>951 0801 0410059 600 000</t>
  </si>
  <si>
    <t>951 0801 0410059 610 000</t>
  </si>
  <si>
    <t>951 1101 0610000 000 000</t>
  </si>
  <si>
    <t>951 1101 0612195 240 000</t>
  </si>
  <si>
    <t>951 1101 0612195 244 000</t>
  </si>
  <si>
    <t>951 1101 0612195 244 220</t>
  </si>
  <si>
    <t>951 0104 8910019 244 221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</si>
  <si>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</si>
  <si>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</si>
  <si>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</si>
  <si>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</si>
  <si>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</si>
  <si>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</si>
  <si>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 1  05  01011  01  2000  110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</si>
  <si>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</si>
  <si>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</si>
  <si>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</si>
  <si>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</si>
  <si>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</si>
  <si>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</si>
  <si>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</si>
  <si>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</si>
  <si>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</si>
  <si>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</si>
  <si>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</si>
  <si>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</si>
  <si>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</si>
  <si>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</si>
  <si>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</si>
  <si>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</si>
  <si>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</si>
  <si>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</si>
  <si>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</si>
  <si>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</si>
  <si>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</si>
  <si>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</si>
  <si>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</si>
  <si>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</si>
  <si>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</si>
  <si>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</si>
  <si>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</si>
  <si>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</si>
  <si>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</si>
  <si>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</si>
  <si>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</si>
  <si>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</si>
  <si>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</si>
  <si>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</si>
  <si>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</si>
  <si>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</si>
  <si>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</si>
  <si>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</si>
  <si>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</si>
  <si>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</si>
  <si>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</si>
  <si>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</si>
  <si>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</si>
  <si>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</si>
  <si>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</si>
  <si>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</si>
  <si>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</si>
  <si>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</si>
  <si>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</si>
  <si>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</si>
  <si>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</si>
  <si>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</si>
  <si>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951 0409 0712240 200 000</t>
  </si>
  <si>
    <t>951 0409 0712240 240 200</t>
  </si>
  <si>
    <t>951 0502 0812261 244 300</t>
  </si>
  <si>
    <t>951 0502 0812261 244 340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</si>
  <si>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</si>
  <si>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</si>
  <si>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</si>
  <si>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</si>
  <si>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</si>
  <si>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</si>
  <si>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</si>
  <si>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</si>
  <si>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</si>
  <si>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</si>
  <si>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</si>
  <si>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</si>
  <si>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</si>
  <si>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</si>
  <si>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</si>
  <si>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</si>
  <si>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</si>
  <si>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</si>
  <si>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</si>
  <si>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</si>
  <si>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</si>
  <si>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</si>
  <si>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</si>
  <si>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</si>
  <si>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</si>
  <si>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</si>
  <si>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</si>
  <si>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</si>
  <si>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</si>
  <si>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</si>
  <si>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</si>
  <si>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</si>
  <si>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</si>
  <si>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</si>
  <si>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</si>
  <si>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</si>
  <si>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</si>
  <si>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</si>
  <si>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</si>
  <si>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</si>
  <si>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</si>
  <si>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</si>
  <si>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</si>
  <si>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</si>
  <si>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</si>
  <si>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</si>
  <si>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 xml:space="preserve">  8  50  00000  00  0000  000</t>
  </si>
  <si>
    <t xml:space="preserve">  1  00  00000  00  0000  000</t>
  </si>
  <si>
    <t xml:space="preserve">  1  01  02000  01  0000  110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</si>
  <si>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</si>
  <si>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</si>
  <si>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</si>
  <si>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1  05  01000  00  0000  110</t>
  </si>
  <si>
    <t xml:space="preserve">  1  05  01010  01  0000  110</t>
  </si>
  <si>
    <t xml:space="preserve">  1  05  01011  01  0000  110</t>
  </si>
  <si>
    <t xml:space="preserve">  1  05  01020  01  0000  110</t>
  </si>
  <si>
    <t xml:space="preserve">  1  05  01022  01  0000  110</t>
  </si>
  <si>
    <t xml:space="preserve"> 1 05 01050 01 0000 110</t>
  </si>
  <si>
    <t xml:space="preserve">  1  05  03000  01  0000  110</t>
  </si>
  <si>
    <t xml:space="preserve">  1  05  03010  01  0000  110</t>
  </si>
  <si>
    <t xml:space="preserve">  1  05  03020  01  0000  110</t>
  </si>
  <si>
    <t xml:space="preserve">  1  06  01000  00  0000  110</t>
  </si>
  <si>
    <t xml:space="preserve">  1  06  01030  10  0000  110</t>
  </si>
  <si>
    <t xml:space="preserve">  1  06  01030  10  2000  110</t>
  </si>
  <si>
    <t xml:space="preserve">  1  06  06000  00  0000  110</t>
  </si>
  <si>
    <t xml:space="preserve">  1  08  04000  01  0000  110</t>
  </si>
  <si>
    <t xml:space="preserve">  1  08  04020  01  0000  110</t>
  </si>
  <si>
    <t xml:space="preserve">  1  09  04000  00  0000  110</t>
  </si>
  <si>
    <t xml:space="preserve">  1  09  04050  00  0000  110</t>
  </si>
  <si>
    <t xml:space="preserve">  1  09  04053  10  0000  110</t>
  </si>
  <si>
    <t xml:space="preserve">  1  11  05000  00  0000  120</t>
  </si>
  <si>
    <t xml:space="preserve"> 1 11 05020 00 0000 120</t>
  </si>
  <si>
    <t xml:space="preserve"> 1 11 05025 10 0000 120</t>
  </si>
  <si>
    <t xml:space="preserve">  1  17  01000  00  0000  180</t>
  </si>
  <si>
    <t xml:space="preserve">  1  17  01050  10  0000  180</t>
  </si>
  <si>
    <t xml:space="preserve">  2  02  01000  00  0000  151</t>
  </si>
  <si>
    <t xml:space="preserve">  2  02  01001  00  0000  151</t>
  </si>
  <si>
    <t xml:space="preserve">  2  02  01001  10  0000  151</t>
  </si>
  <si>
    <t xml:space="preserve">  2  02  03000  00  0000  151</t>
  </si>
  <si>
    <t xml:space="preserve">  2  02  03015  00  0000  151</t>
  </si>
  <si>
    <t xml:space="preserve">  2  02  03015  10  0000  151</t>
  </si>
  <si>
    <t xml:space="preserve">  2  02  03024  00  0000  151</t>
  </si>
  <si>
    <t xml:space="preserve">  2  02  03024  10  0000  151</t>
  </si>
  <si>
    <t xml:space="preserve">  2  02  04000  00  0000  151</t>
  </si>
  <si>
    <t xml:space="preserve">  2  02  04999  00  0000  151</t>
  </si>
  <si>
    <t xml:space="preserve">  2  02  04999  10  0000  151</t>
  </si>
  <si>
    <t xml:space="preserve"> 8 70 00000 00 0000 000</t>
  </si>
  <si>
    <t>951 0502 0812261 244 000</t>
  </si>
  <si>
    <t>951 0502 0812261 240 000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</si>
  <si>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</t>
  </si>
  <si>
    <t>951 0503 0122301 244 225</t>
  </si>
  <si>
    <t>951 0503 0122301 244 223</t>
  </si>
  <si>
    <t>951 0503 0122301 244 220</t>
  </si>
  <si>
    <t>951 0503 0122301 240 000</t>
  </si>
  <si>
    <t>Мероприятия по повышению общего уровня благоустройства территории поселения, организации сбора и вывоза ТБО, озеленение населенных пунктов в рамках подпрограммы "Благоустройство населенных пунктов Калининского сельского поселения", муниципальной программы Калининского сельского поселения"Обеспечение качественными  жилищно-коммунальными услугами населения"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</si>
  <si>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</si>
  <si>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</si>
  <si>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</si>
  <si>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</si>
  <si>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</si>
  <si>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</si>
  <si>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 xml:space="preserve">  1  11  00000  00  0000  000</t>
  </si>
  <si>
    <t>1  17  00000  00  0000  000</t>
  </si>
  <si>
    <t xml:space="preserve"> 2  00  00000  00  0000  000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</si>
  <si>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</si>
  <si>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</si>
  <si>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</si>
  <si>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</si>
  <si>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</si>
  <si>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</si>
  <si>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</si>
  <si>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</si>
  <si>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</si>
  <si>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</si>
  <si>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</si>
  <si>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</si>
  <si>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</si>
  <si>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</si>
  <si>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</si>
  <si>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</si>
  <si>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</si>
  <si>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</si>
  <si>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</si>
  <si>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</si>
  <si>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</si>
  <si>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</si>
  <si>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951 0503 0000000 000 000</t>
  </si>
  <si>
    <t>951 0800 0000000 000 000</t>
  </si>
  <si>
    <t>951 0801 0000000 000 000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</si>
  <si>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</si>
  <si>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</si>
  <si>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</si>
  <si>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</si>
  <si>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</si>
  <si>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</si>
  <si>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</si>
  <si>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</si>
  <si>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</si>
  <si>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</si>
  <si>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</si>
  <si>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</si>
  <si>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</si>
  <si>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</si>
  <si>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</si>
  <si>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</si>
  <si>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</si>
  <si>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</si>
  <si>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</si>
  <si>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</si>
  <si>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Фонд оплаты труда и страховые взносы</t>
  </si>
  <si>
    <t>Иные выплаты персоналу, за исключением фонда оплаты труда</t>
  </si>
  <si>
    <t>04229633</t>
  </si>
  <si>
    <t>60257820000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</si>
  <si>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</si>
  <si>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</si>
  <si>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</si>
  <si>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</si>
  <si>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</si>
  <si>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</si>
  <si>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</si>
  <si>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Культура   </t>
  </si>
  <si>
    <t>-</t>
  </si>
  <si>
    <t>Единый сельскохозяйственный налог (за налоговые периоды, истекшие до 1 января 2011 года)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</si>
  <si>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</si>
  <si>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</si>
  <si>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Коммунальное хозяйство</t>
  </si>
  <si>
    <t>951 0502 0000000 000 000</t>
  </si>
  <si>
    <t>000 01  00  00  00  00  0000  000</t>
  </si>
  <si>
    <t>951 01 13 9992296 244 226</t>
  </si>
  <si>
    <t>951 01 13 9992296 244 220</t>
  </si>
  <si>
    <t>951 01 13 9992296 244 000</t>
  </si>
  <si>
    <t>951 01 13 9992296 240 000</t>
  </si>
  <si>
    <t>951 01 13 9992296 200 000</t>
  </si>
  <si>
    <t>951 01 13 9992296 000 000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</si>
  <si>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</si>
  <si>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</si>
  <si>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Охрана окружающей среды</t>
  </si>
  <si>
    <t>Другие вопросы в области охраны окружающей среды</t>
  </si>
  <si>
    <t>951 0600 0000000 000 000</t>
  </si>
  <si>
    <t>951 0605 0000000 000 000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</si>
  <si>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</si>
  <si>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</si>
  <si>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</si>
  <si>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</si>
  <si>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</si>
  <si>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</si>
  <si>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</si>
  <si>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</si>
  <si>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</si>
  <si>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Код строки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</si>
  <si>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</si>
  <si>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</si>
  <si>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</si>
  <si>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</si>
  <si>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</si>
  <si>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«Охрана окружающей среды и рациональное природопользование»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</si>
  <si>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</si>
  <si>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</si>
  <si>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</si>
  <si>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951 0102 8800000 000 000</t>
  </si>
  <si>
    <t>951 0102 8810000 000 000</t>
  </si>
  <si>
    <t>951 0102 8810011 120 000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</si>
  <si>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</si>
  <si>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</si>
  <si>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</si>
  <si>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</si>
  <si>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</si>
  <si>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</si>
  <si>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</si>
  <si>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951 0104 8900000 000 000</t>
  </si>
  <si>
    <t>951 0104 8910000 000 000</t>
  </si>
  <si>
    <t>951 0104 8910011 120 000</t>
  </si>
  <si>
    <t>951 0104 8910011 121 000</t>
  </si>
  <si>
    <t>951 0104 8910011 121 210</t>
  </si>
  <si>
    <t>951 0104 8910011 121 211</t>
  </si>
  <si>
    <t>951 0104 8910011 121 213</t>
  </si>
  <si>
    <t>951 0104 8910011 122 000</t>
  </si>
  <si>
    <t xml:space="preserve">951 0104 8910011 122 210 </t>
  </si>
  <si>
    <t>951 0104 8910011 122 212</t>
  </si>
  <si>
    <t>951 0104 8910019 000 000</t>
  </si>
  <si>
    <t>951 0104 8910019 200 000</t>
  </si>
  <si>
    <t>951 0104 8910019 240 000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</si>
  <si>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</si>
  <si>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</si>
  <si>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</si>
  <si>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</si>
  <si>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</si>
  <si>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</si>
  <si>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</si>
  <si>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951 0104 9900000 000 000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</si>
  <si>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</si>
  <si>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</si>
  <si>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</si>
  <si>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</si>
  <si>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</si>
  <si>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</si>
  <si>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Руководитель     __________________        Маркин Н.И.</t>
  </si>
  <si>
    <t>Руководитель финансово-   __________________       Константинова Т.В.</t>
  </si>
  <si>
    <t>Главный бухгалтер ________________  Кротова О.Ю.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</si>
  <si>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</si>
  <si>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</si>
  <si>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Подпрограмма"Профилактика экстремизма и терроризма в Калининском сельском поселении"</t>
  </si>
  <si>
    <t>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подпрограммы"Профилактика экстремизма и терриризма в Калининском сельском поселении"</t>
  </si>
  <si>
    <t>951 01 13 0222162 000 000</t>
  </si>
  <si>
    <t>951 01 13 0222162 240 000</t>
  </si>
  <si>
    <t>951 01 13 0222162 244 000</t>
  </si>
  <si>
    <t>951 01 13 0222162 244  220</t>
  </si>
  <si>
    <t>951 01 13 0222162 244 226</t>
  </si>
  <si>
    <t>Оценка муниципального имущества,признание прав и регулирование отношений по муниципальной собственности Калининского сельского поселения в рамках непрограмных расходов</t>
  </si>
  <si>
    <t>Мероприятия по обеспечению пожарной безопасносмтью в рамках подпрограммы "Пожарная безопасность"муниципальной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</si>
  <si>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>Социальное обеспечениеи иные выплаты населению (Иные пенсии, социальные доплаты к пенсиям) (Пенсии, пособия,выплачиваемые организациями сектора государственного управления)</t>
  </si>
  <si>
    <t>951 1001 9991005 000 000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</si>
  <si>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</si>
  <si>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</si>
  <si>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951 1001 9991005 312 263</t>
  </si>
  <si>
    <t>951 1001 9991005 312 000</t>
  </si>
  <si>
    <t>951 0104 8919999 852 290</t>
  </si>
  <si>
    <t>951 0104 8919999 000 000</t>
  </si>
  <si>
    <t>951 0113 8919999 852 290</t>
  </si>
  <si>
    <t>951 0113 8919999 850 000</t>
  </si>
  <si>
    <t>951 0113 8919999 000 000</t>
  </si>
  <si>
    <t>Определение в соответствии с частью 1 статьи 11.2 Областного закона от 25 октября 2002 года № 273-ЗС "Об административных правонарушениях"перечня должностных лиц.уполномоченных составлять протоколы об администратиивных правонарушениях в рамках непрограммных расходов муниципальных органов Калининского сельского поселения</t>
  </si>
  <si>
    <t xml:space="preserve">  1  01  02010  01  1000  110</t>
  </si>
  <si>
    <t xml:space="preserve">  1  01  02010  01  2100  110</t>
  </si>
  <si>
    <t xml:space="preserve">  1  01  02030  01  2100  110</t>
  </si>
  <si>
    <t xml:space="preserve">  1  01  02030  01  3000  110</t>
  </si>
  <si>
    <t xml:space="preserve">  1  06  06033  10  1000  110</t>
  </si>
  <si>
    <t xml:space="preserve">  1  06  06033  10  2100  110</t>
  </si>
  <si>
    <t xml:space="preserve">  1  06  06043  10  0000  110</t>
  </si>
  <si>
    <t>0</t>
  </si>
  <si>
    <t xml:space="preserve">  1  06  06043  10  1000  110</t>
  </si>
  <si>
    <t xml:space="preserve">  1  06  06043  10  2100  110</t>
  </si>
  <si>
    <t xml:space="preserve">  1  06  06043  10  4000  110</t>
  </si>
  <si>
    <t>2638000,00</t>
  </si>
  <si>
    <t xml:space="preserve"> 2  02  00000  00  0000  000</t>
  </si>
  <si>
    <t>951 0104 8919999 850 000</t>
  </si>
  <si>
    <t>951 0203 9995118 120 000</t>
  </si>
  <si>
    <t>951 0309 0312167 200 000</t>
  </si>
  <si>
    <t>951 0502 0812261 200 000</t>
  </si>
  <si>
    <t>951 0503 0122301 200 000</t>
  </si>
  <si>
    <t>951 0503 0132303 200 000</t>
  </si>
  <si>
    <t>951 0503 0132304 200 000</t>
  </si>
  <si>
    <t>951 0605 0529999 200 000</t>
  </si>
  <si>
    <t>951 1101 0612195 200 000</t>
  </si>
  <si>
    <t xml:space="preserve">                                                на  1 мая  2015 г.</t>
  </si>
  <si>
    <t>01.05.2015</t>
  </si>
  <si>
    <t>951 0503 0132303 244 300</t>
  </si>
  <si>
    <t>951 0503 0132303 244 340</t>
  </si>
  <si>
    <t xml:space="preserve">  1  05  01011  01  1000  110</t>
  </si>
  <si>
    <t xml:space="preserve">  1  05  01011  01  4000  110</t>
  </si>
  <si>
    <t xml:space="preserve">  1  05  03010  01  1000  110</t>
  </si>
  <si>
    <t xml:space="preserve">  1  05  03010  01  2000  110</t>
  </si>
  <si>
    <t xml:space="preserve">  1  06  01030  10  1000  110</t>
  </si>
  <si>
    <t>05 мая 2015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</si>
</sst>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4" fillId="15" borderId="0" xfId="0" applyNumberFormat="1" applyFont="1" applyFill="1" applyAlignment="1">
      <alignment/>
    </xf>
    <xf numFmtId="0" fontId="4" fillId="15" borderId="10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center" vertical="center"/>
    </xf>
    <xf numFmtId="4" fontId="4" fillId="15" borderId="12" xfId="0" applyNumberFormat="1" applyFont="1" applyFill="1" applyBorder="1" applyAlignment="1">
      <alignment horizontal="right"/>
    </xf>
    <xf numFmtId="49" fontId="4" fillId="15" borderId="0" xfId="0" applyNumberFormat="1" applyFont="1" applyFill="1" applyBorder="1" applyAlignment="1">
      <alignment horizontal="center"/>
    </xf>
    <xf numFmtId="0" fontId="3" fillId="15" borderId="0" xfId="0" applyFont="1" applyFill="1" applyAlignment="1">
      <alignment/>
    </xf>
    <xf numFmtId="0" fontId="4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Continuous"/>
    </xf>
    <xf numFmtId="49" fontId="4" fillId="15" borderId="0" xfId="0" applyNumberFormat="1" applyFont="1" applyFill="1" applyBorder="1" applyAlignment="1">
      <alignment/>
    </xf>
    <xf numFmtId="49" fontId="4" fillId="15" borderId="0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/>
    </xf>
    <xf numFmtId="4" fontId="4" fillId="15" borderId="13" xfId="0" applyNumberFormat="1" applyFont="1" applyFill="1" applyBorder="1" applyAlignment="1">
      <alignment horizontal="right"/>
    </xf>
    <xf numFmtId="0" fontId="3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4" fontId="3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 wrapText="1"/>
    </xf>
    <xf numFmtId="0" fontId="6" fillId="15" borderId="0" xfId="0" applyFont="1" applyFill="1" applyAlignment="1">
      <alignment/>
    </xf>
    <xf numFmtId="0" fontId="4" fillId="15" borderId="0" xfId="0" applyFont="1" applyFill="1" applyBorder="1" applyAlignment="1">
      <alignment horizontal="left" wrapText="1"/>
    </xf>
    <xf numFmtId="0" fontId="4" fillId="15" borderId="18" xfId="0" applyFont="1" applyFill="1" applyBorder="1" applyAlignment="1">
      <alignment horizontal="center" wrapText="1"/>
    </xf>
    <xf numFmtId="49" fontId="4" fillId="15" borderId="19" xfId="0" applyNumberFormat="1" applyFont="1" applyFill="1" applyBorder="1" applyAlignment="1">
      <alignment horizontal="center"/>
    </xf>
    <xf numFmtId="4" fontId="4" fillId="15" borderId="20" xfId="0" applyNumberFormat="1" applyFont="1" applyFill="1" applyBorder="1" applyAlignment="1">
      <alignment horizontal="right"/>
    </xf>
    <xf numFmtId="0" fontId="4" fillId="15" borderId="11" xfId="0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Continuous"/>
    </xf>
    <xf numFmtId="49" fontId="4" fillId="15" borderId="22" xfId="0" applyNumberFormat="1" applyFont="1" applyFill="1" applyBorder="1" applyAlignment="1">
      <alignment horizontal="center"/>
    </xf>
    <xf numFmtId="49" fontId="4" fillId="15" borderId="23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 wrapText="1"/>
    </xf>
    <xf numFmtId="0" fontId="4" fillId="15" borderId="0" xfId="0" applyFont="1" applyFill="1" applyAlignment="1">
      <alignment/>
    </xf>
    <xf numFmtId="49" fontId="4" fillId="15" borderId="22" xfId="0" applyNumberFormat="1" applyFont="1" applyFill="1" applyBorder="1" applyAlignment="1">
      <alignment horizontal="centerContinuous"/>
    </xf>
    <xf numFmtId="49" fontId="4" fillId="15" borderId="24" xfId="0" applyNumberFormat="1" applyFont="1" applyFill="1" applyBorder="1" applyAlignment="1">
      <alignment horizontal="centerContinuous"/>
    </xf>
    <xf numFmtId="49" fontId="4" fillId="15" borderId="0" xfId="0" applyNumberFormat="1" applyFont="1" applyFill="1" applyBorder="1" applyAlignment="1">
      <alignment horizontal="centerContinuous"/>
    </xf>
    <xf numFmtId="0" fontId="4" fillId="15" borderId="15" xfId="0" applyFont="1" applyFill="1" applyBorder="1" applyAlignment="1">
      <alignment horizontal="left"/>
    </xf>
    <xf numFmtId="0" fontId="4" fillId="15" borderId="0" xfId="0" applyFont="1" applyFill="1" applyAlignment="1">
      <alignment horizontal="center"/>
    </xf>
    <xf numFmtId="49" fontId="4" fillId="15" borderId="25" xfId="0" applyNumberFormat="1" applyFont="1" applyFill="1" applyBorder="1" applyAlignment="1">
      <alignment horizontal="center" vertical="center"/>
    </xf>
    <xf numFmtId="49" fontId="4" fillId="15" borderId="26" xfId="0" applyNumberFormat="1" applyFont="1" applyFill="1" applyBorder="1" applyAlignment="1">
      <alignment horizontal="left" wrapText="1"/>
    </xf>
    <xf numFmtId="0" fontId="4" fillId="15" borderId="27" xfId="0" applyFont="1" applyFill="1" applyBorder="1" applyAlignment="1">
      <alignment horizontal="left" wrapText="1"/>
    </xf>
    <xf numFmtId="49" fontId="4" fillId="15" borderId="28" xfId="0" applyNumberFormat="1" applyFont="1" applyFill="1" applyBorder="1" applyAlignment="1">
      <alignment horizontal="left" wrapText="1"/>
    </xf>
    <xf numFmtId="49" fontId="4" fillId="15" borderId="20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right"/>
    </xf>
    <xf numFmtId="0" fontId="4" fillId="15" borderId="30" xfId="0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right"/>
    </xf>
    <xf numFmtId="0" fontId="4" fillId="15" borderId="0" xfId="0" applyFont="1" applyFill="1" applyBorder="1" applyAlignment="1">
      <alignment wrapText="1"/>
    </xf>
    <xf numFmtId="49" fontId="4" fillId="15" borderId="0" xfId="0" applyNumberFormat="1" applyFont="1" applyFill="1" applyBorder="1" applyAlignment="1">
      <alignment wrapText="1"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/>
    </xf>
    <xf numFmtId="0" fontId="3" fillId="18" borderId="0" xfId="0" applyFont="1" applyFill="1" applyAlignment="1">
      <alignment/>
    </xf>
    <xf numFmtId="49" fontId="4" fillId="15" borderId="31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/>
    </xf>
    <xf numFmtId="0" fontId="5" fillId="15" borderId="0" xfId="0" applyFont="1" applyFill="1" applyAlignment="1">
      <alignment horizontal="centerContinuous"/>
    </xf>
    <xf numFmtId="0" fontId="5" fillId="15" borderId="0" xfId="0" applyFont="1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4" xfId="0" applyFont="1" applyFill="1" applyBorder="1" applyAlignment="1">
      <alignment/>
    </xf>
    <xf numFmtId="49" fontId="4" fillId="15" borderId="14" xfId="0" applyNumberFormat="1" applyFont="1" applyFill="1" applyBorder="1" applyAlignment="1">
      <alignment/>
    </xf>
    <xf numFmtId="0" fontId="4" fillId="15" borderId="14" xfId="0" applyFont="1" applyFill="1" applyBorder="1" applyAlignment="1">
      <alignment/>
    </xf>
    <xf numFmtId="0" fontId="2" fillId="0" borderId="32" xfId="0" applyNumberFormat="1" applyFont="1" applyBorder="1" applyAlignment="1">
      <alignment wrapText="1"/>
    </xf>
    <xf numFmtId="1" fontId="2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wrapText="1"/>
    </xf>
    <xf numFmtId="1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15" borderId="14" xfId="0" applyNumberFormat="1" applyFont="1" applyFill="1" applyBorder="1" applyAlignment="1">
      <alignment horizontal="left"/>
    </xf>
    <xf numFmtId="0" fontId="4" fillId="15" borderId="33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49" fontId="4" fillId="15" borderId="30" xfId="0" applyNumberFormat="1" applyFont="1" applyFill="1" applyBorder="1" applyAlignment="1">
      <alignment horizontal="center" wrapText="1"/>
    </xf>
    <xf numFmtId="49" fontId="4" fillId="15" borderId="20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7" fillId="15" borderId="0" xfId="0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19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30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vertical="distributed" wrapText="1"/>
    </xf>
    <xf numFmtId="0" fontId="8" fillId="0" borderId="30" xfId="0" applyFont="1" applyBorder="1" applyAlignment="1">
      <alignment horizontal="left" vertical="distributed"/>
    </xf>
    <xf numFmtId="0" fontId="9" fillId="15" borderId="0" xfId="0" applyFont="1" applyFill="1" applyAlignment="1">
      <alignment horizontal="left" wrapText="1"/>
    </xf>
    <xf numFmtId="0" fontId="9" fillId="15" borderId="14" xfId="0" applyFont="1" applyFill="1" applyBorder="1" applyAlignment="1">
      <alignment horizontal="left" wrapText="1"/>
    </xf>
    <xf numFmtId="0" fontId="8" fillId="0" borderId="30" xfId="0" applyNumberFormat="1" applyFont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9" fillId="15" borderId="34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vertical="distributed"/>
    </xf>
    <xf numFmtId="4" fontId="4" fillId="15" borderId="0" xfId="0" applyNumberFormat="1" applyFont="1" applyFill="1" applyAlignment="1">
      <alignment/>
    </xf>
    <xf numFmtId="4" fontId="3" fillId="15" borderId="14" xfId="0" applyNumberFormat="1" applyFont="1" applyFill="1" applyBorder="1" applyAlignment="1">
      <alignment/>
    </xf>
    <xf numFmtId="4" fontId="4" fillId="15" borderId="10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/>
    </xf>
    <xf numFmtId="4" fontId="4" fillId="15" borderId="20" xfId="0" applyNumberFormat="1" applyFont="1" applyFill="1" applyBorder="1" applyAlignment="1">
      <alignment horizontal="center"/>
    </xf>
    <xf numFmtId="4" fontId="4" fillId="15" borderId="10" xfId="0" applyNumberFormat="1" applyFont="1" applyFill="1" applyBorder="1" applyAlignment="1">
      <alignment horizontal="center"/>
    </xf>
    <xf numFmtId="4" fontId="4" fillId="15" borderId="12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1" fontId="2" fillId="0" borderId="3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19" borderId="30" xfId="0" applyNumberFormat="1" applyFont="1" applyFill="1" applyBorder="1" applyAlignment="1">
      <alignment wrapText="1"/>
    </xf>
    <xf numFmtId="1" fontId="2" fillId="19" borderId="30" xfId="0" applyNumberFormat="1" applyFont="1" applyFill="1" applyBorder="1" applyAlignment="1">
      <alignment horizontal="center"/>
    </xf>
    <xf numFmtId="49" fontId="2" fillId="19" borderId="3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 vertical="center"/>
    </xf>
    <xf numFmtId="49" fontId="4" fillId="15" borderId="16" xfId="0" applyNumberFormat="1" applyFont="1" applyFill="1" applyBorder="1" applyAlignment="1">
      <alignment horizontal="left" wrapText="1"/>
    </xf>
    <xf numFmtId="49" fontId="4" fillId="15" borderId="16" xfId="0" applyNumberFormat="1" applyFont="1" applyFill="1" applyBorder="1" applyAlignment="1">
      <alignment horizontal="center" wrapText="1"/>
    </xf>
    <xf numFmtId="0" fontId="11" fillId="19" borderId="3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43" fontId="4" fillId="0" borderId="30" xfId="0" applyNumberFormat="1" applyFont="1" applyFill="1" applyBorder="1" applyAlignment="1">
      <alignment horizontal="right"/>
    </xf>
    <xf numFmtId="43" fontId="2" fillId="0" borderId="35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right"/>
    </xf>
    <xf numFmtId="43" fontId="2" fillId="15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right"/>
    </xf>
    <xf numFmtId="43" fontId="2" fillId="19" borderId="30" xfId="0" applyNumberFormat="1" applyFont="1" applyFill="1" applyBorder="1" applyAlignment="1">
      <alignment horizontal="right"/>
    </xf>
    <xf numFmtId="43" fontId="2" fillId="0" borderId="30" xfId="0" applyNumberFormat="1" applyFont="1" applyFill="1" applyBorder="1" applyAlignment="1">
      <alignment horizontal="right"/>
    </xf>
    <xf numFmtId="43" fontId="4" fillId="0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center"/>
    </xf>
    <xf numFmtId="43" fontId="4" fillId="15" borderId="19" xfId="0" applyNumberFormat="1" applyFont="1" applyFill="1" applyBorder="1" applyAlignment="1">
      <alignment horizontal="right"/>
    </xf>
    <xf numFmtId="43" fontId="4" fillId="0" borderId="35" xfId="0" applyNumberFormat="1" applyFont="1" applyFill="1" applyBorder="1" applyAlignment="1">
      <alignment horizontal="right"/>
    </xf>
    <xf numFmtId="43" fontId="4" fillId="15" borderId="36" xfId="0" applyNumberFormat="1" applyFont="1" applyFill="1" applyBorder="1" applyAlignment="1">
      <alignment horizontal="center"/>
    </xf>
    <xf numFmtId="43" fontId="2" fillId="0" borderId="3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center"/>
    </xf>
    <xf numFmtId="43" fontId="2" fillId="19" borderId="30" xfId="0" applyNumberFormat="1" applyFont="1" applyFill="1" applyBorder="1" applyAlignment="1">
      <alignment horizontal="center"/>
    </xf>
    <xf numFmtId="43" fontId="4" fillId="15" borderId="30" xfId="0" applyNumberFormat="1" applyFont="1" applyFill="1" applyBorder="1" applyAlignment="1">
      <alignment horizontal="center"/>
    </xf>
    <xf numFmtId="43" fontId="4" fillId="15" borderId="13" xfId="0" applyNumberFormat="1" applyFont="1" applyFill="1" applyBorder="1" applyAlignment="1">
      <alignment horizontal="right"/>
    </xf>
    <xf numFmtId="43" fontId="2" fillId="0" borderId="30" xfId="0" applyNumberFormat="1" applyFont="1" applyBorder="1" applyAlignment="1">
      <alignment horizontal="left"/>
    </xf>
    <xf numFmtId="43" fontId="2" fillId="0" borderId="30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43" fontId="2" fillId="0" borderId="3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1" fontId="11" fillId="0" borderId="3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6" xfId="0" applyFont="1" applyBorder="1" applyAlignment="1">
      <alignment wrapText="1"/>
    </xf>
    <xf numFmtId="0" fontId="9" fillId="15" borderId="33" xfId="0" applyFont="1" applyFill="1" applyBorder="1" applyAlignment="1">
      <alignment horizontal="center" wrapText="1"/>
    </xf>
    <xf numFmtId="43" fontId="2" fillId="0" borderId="36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15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center"/>
    </xf>
    <xf numFmtId="43" fontId="3" fillId="15" borderId="0" xfId="0" applyNumberFormat="1" applyFont="1" applyFill="1" applyAlignment="1">
      <alignment/>
    </xf>
    <xf numFmtId="0" fontId="8" fillId="15" borderId="30" xfId="0" applyFont="1" applyFill="1" applyBorder="1" applyAlignment="1">
      <alignment horizontal="left" vertical="justify" wrapText="1"/>
    </xf>
    <xf numFmtId="0" fontId="8" fillId="0" borderId="30" xfId="0" applyFont="1" applyBorder="1" applyAlignment="1">
      <alignment horizontal="left" vertical="justify" wrapText="1"/>
    </xf>
    <xf numFmtId="0" fontId="8" fillId="0" borderId="30" xfId="0" applyNumberFormat="1" applyFont="1" applyBorder="1" applyAlignment="1">
      <alignment horizontal="left" vertical="justify" wrapText="1"/>
    </xf>
    <xf numFmtId="0" fontId="30" fillId="0" borderId="30" xfId="0" applyFont="1" applyBorder="1" applyAlignment="1">
      <alignment horizontal="center" vertical="center" wrapText="1"/>
    </xf>
    <xf numFmtId="0" fontId="30" fillId="19" borderId="30" xfId="0" applyFont="1" applyFill="1" applyBorder="1" applyAlignment="1">
      <alignment horizontal="center" vertical="center" wrapText="1"/>
    </xf>
    <xf numFmtId="1" fontId="2" fillId="15" borderId="30" xfId="0" applyNumberFormat="1" applyFont="1" applyFill="1" applyBorder="1" applyAlignment="1">
      <alignment horizontal="center"/>
    </xf>
    <xf numFmtId="0" fontId="8" fillId="15" borderId="30" xfId="0" applyFont="1" applyFill="1" applyBorder="1" applyAlignment="1">
      <alignment horizontal="left" wrapText="1"/>
    </xf>
    <xf numFmtId="0" fontId="10" fillId="15" borderId="30" xfId="0" applyFont="1" applyFill="1" applyBorder="1" applyAlignment="1">
      <alignment horizontal="left" wrapText="1"/>
    </xf>
    <xf numFmtId="0" fontId="31" fillId="0" borderId="30" xfId="0" applyFont="1" applyFill="1" applyBorder="1" applyAlignment="1">
      <alignment horizontal="left" wrapText="1"/>
    </xf>
    <xf numFmtId="43" fontId="4" fillId="15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center"/>
    </xf>
    <xf numFmtId="0" fontId="4" fillId="15" borderId="30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 horizontal="right"/>
    </xf>
    <xf numFmtId="0" fontId="4" fillId="19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right"/>
    </xf>
    <xf numFmtId="0" fontId="4" fillId="15" borderId="30" xfId="0" applyNumberFormat="1" applyFont="1" applyFill="1" applyBorder="1" applyAlignment="1">
      <alignment horizontal="center"/>
    </xf>
    <xf numFmtId="0" fontId="2" fillId="0" borderId="30" xfId="0" applyNumberFormat="1" applyFont="1" applyBorder="1" applyAlignment="1">
      <alignment horizontal="right"/>
    </xf>
    <xf numFmtId="0" fontId="5" fillId="15" borderId="0" xfId="0" applyFont="1" applyFill="1" applyAlignment="1">
      <alignment horizontal="center" wrapText="1"/>
    </xf>
    <xf numFmtId="0" fontId="9" fillId="15" borderId="33" xfId="0" applyFont="1" applyFill="1" applyBorder="1" applyAlignment="1">
      <alignment horizontal="center" wrapText="1"/>
    </xf>
    <xf numFmtId="0" fontId="9" fillId="15" borderId="15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zoomScalePageLayoutView="0" workbookViewId="0" topLeftCell="A42">
      <selection activeCell="F52" sqref="F52"/>
    </sheetView>
  </sheetViews>
  <sheetFormatPr defaultColWidth="9.00390625" defaultRowHeight="12.75"/>
  <cols>
    <col min="1" max="1" width="29.25390625" style="8" customWidth="1"/>
    <col min="2" max="2" width="4.75390625" style="8" customWidth="1"/>
    <col min="3" max="3" width="25.75390625" style="8" customWidth="1"/>
    <col min="4" max="4" width="13.125" style="1" customWidth="1"/>
    <col min="5" max="5" width="13.25390625" style="1" customWidth="1"/>
    <col min="6" max="6" width="13.25390625" style="56" customWidth="1"/>
    <col min="7" max="16384" width="9.125" style="7" customWidth="1"/>
  </cols>
  <sheetData>
    <row r="1" ht="10.5" customHeight="1">
      <c r="D1" s="56"/>
    </row>
    <row r="2" spans="1:6" ht="17.25" customHeight="1" thickBot="1">
      <c r="A2" s="57" t="s">
        <v>201</v>
      </c>
      <c r="B2" s="57"/>
      <c r="C2" s="57"/>
      <c r="D2" s="57"/>
      <c r="E2" s="57"/>
      <c r="F2" s="25" t="s">
        <v>156</v>
      </c>
    </row>
    <row r="3" spans="4:6" ht="13.5" customHeight="1">
      <c r="D3" s="9" t="s">
        <v>200</v>
      </c>
      <c r="E3" s="8"/>
      <c r="F3" s="26" t="s">
        <v>172</v>
      </c>
    </row>
    <row r="4" spans="1:6" ht="12.75" customHeight="1">
      <c r="A4" s="9" t="s">
        <v>498</v>
      </c>
      <c r="B4" s="9"/>
      <c r="C4" s="9"/>
      <c r="D4" s="9"/>
      <c r="E4" s="9" t="s">
        <v>177</v>
      </c>
      <c r="F4" s="27" t="s">
        <v>499</v>
      </c>
    </row>
    <row r="5" spans="1:6" ht="15.75" customHeight="1">
      <c r="A5" s="8" t="s">
        <v>198</v>
      </c>
      <c r="E5" s="1" t="s">
        <v>175</v>
      </c>
      <c r="F5" s="28" t="s">
        <v>365</v>
      </c>
    </row>
    <row r="6" spans="1:6" ht="12" customHeight="1">
      <c r="A6" s="8" t="s">
        <v>52</v>
      </c>
      <c r="E6" s="1" t="s">
        <v>191</v>
      </c>
      <c r="F6" s="27" t="s">
        <v>203</v>
      </c>
    </row>
    <row r="7" spans="1:6" ht="24.75" customHeight="1">
      <c r="A7" s="29" t="s">
        <v>204</v>
      </c>
      <c r="B7" s="171" t="s">
        <v>53</v>
      </c>
      <c r="C7" s="171"/>
      <c r="D7" s="171"/>
      <c r="E7" s="1" t="s">
        <v>176</v>
      </c>
      <c r="F7" s="27" t="s">
        <v>366</v>
      </c>
    </row>
    <row r="8" spans="1:6" ht="13.5" customHeight="1">
      <c r="A8" s="30" t="s">
        <v>185</v>
      </c>
      <c r="F8" s="31"/>
    </row>
    <row r="9" spans="1:6" ht="13.5" customHeight="1" thickBot="1">
      <c r="A9" s="8" t="s">
        <v>152</v>
      </c>
      <c r="F9" s="32" t="s">
        <v>151</v>
      </c>
    </row>
    <row r="10" spans="2:6" ht="13.5" customHeight="1">
      <c r="B10" s="58"/>
      <c r="C10" s="58" t="s">
        <v>186</v>
      </c>
      <c r="F10" s="33"/>
    </row>
    <row r="11" spans="1:6" ht="5.25" customHeight="1">
      <c r="A11" s="59"/>
      <c r="B11" s="59"/>
      <c r="C11" s="60"/>
      <c r="D11" s="61"/>
      <c r="E11" s="61" t="s">
        <v>202</v>
      </c>
      <c r="F11" s="62"/>
    </row>
    <row r="12" spans="1:6" ht="13.5" customHeight="1">
      <c r="A12" s="34"/>
      <c r="B12" s="15" t="s">
        <v>161</v>
      </c>
      <c r="C12" s="2" t="s">
        <v>197</v>
      </c>
      <c r="D12" s="3" t="s">
        <v>188</v>
      </c>
      <c r="E12" s="53"/>
      <c r="F12" s="35" t="s">
        <v>173</v>
      </c>
    </row>
    <row r="13" spans="1:6" ht="9.75" customHeight="1">
      <c r="A13" s="15" t="s">
        <v>158</v>
      </c>
      <c r="B13" s="15" t="s">
        <v>162</v>
      </c>
      <c r="C13" s="2" t="s">
        <v>193</v>
      </c>
      <c r="D13" s="3" t="s">
        <v>189</v>
      </c>
      <c r="E13" s="3" t="s">
        <v>179</v>
      </c>
      <c r="F13" s="36" t="s">
        <v>155</v>
      </c>
    </row>
    <row r="14" spans="1:6" ht="9.75" customHeight="1">
      <c r="A14" s="34"/>
      <c r="B14" s="15" t="s">
        <v>163</v>
      </c>
      <c r="C14" s="2" t="s">
        <v>194</v>
      </c>
      <c r="D14" s="3" t="s">
        <v>155</v>
      </c>
      <c r="E14" s="3"/>
      <c r="F14" s="36"/>
    </row>
    <row r="15" spans="1:6" ht="9.75" customHeight="1" thickBot="1">
      <c r="A15" s="16">
        <v>1</v>
      </c>
      <c r="B15" s="17">
        <v>2</v>
      </c>
      <c r="C15" s="17">
        <v>3</v>
      </c>
      <c r="D15" s="4" t="s">
        <v>153</v>
      </c>
      <c r="E15" s="4" t="s">
        <v>182</v>
      </c>
      <c r="F15" s="55" t="s">
        <v>183</v>
      </c>
    </row>
    <row r="16" spans="1:6" s="20" customFormat="1" ht="15.75" customHeight="1">
      <c r="A16" s="63" t="s">
        <v>223</v>
      </c>
      <c r="B16" s="64">
        <v>10</v>
      </c>
      <c r="C16" s="74" t="s">
        <v>260</v>
      </c>
      <c r="D16" s="134">
        <f>D17+D82</f>
        <v>10129650</v>
      </c>
      <c r="E16" s="134">
        <f>E17+E82</f>
        <v>2437836.02</v>
      </c>
      <c r="F16" s="126">
        <f aca="true" t="shared" si="0" ref="F16:F22">D16-E16</f>
        <v>7691813.98</v>
      </c>
    </row>
    <row r="17" spans="1:6" ht="27.75" customHeight="1">
      <c r="A17" s="66" t="s">
        <v>224</v>
      </c>
      <c r="B17" s="67">
        <v>10</v>
      </c>
      <c r="C17" s="75" t="s">
        <v>261</v>
      </c>
      <c r="D17" s="123">
        <f>D18+D27+D33+D48+D65+D72+D76</f>
        <v>4376200</v>
      </c>
      <c r="E17" s="123">
        <f>E18+E27+E33+E48+E65+E68+E72</f>
        <v>467836.01999999996</v>
      </c>
      <c r="F17" s="126">
        <f t="shared" si="0"/>
        <v>3908363.98</v>
      </c>
    </row>
    <row r="18" spans="1:6" ht="20.25" customHeight="1">
      <c r="A18" s="109" t="s">
        <v>225</v>
      </c>
      <c r="B18" s="110">
        <v>10</v>
      </c>
      <c r="C18" s="111" t="s">
        <v>318</v>
      </c>
      <c r="D18" s="127">
        <f>D19</f>
        <v>866600</v>
      </c>
      <c r="E18" s="127">
        <f>E19</f>
        <v>133295.79</v>
      </c>
      <c r="F18" s="125">
        <f t="shared" si="0"/>
        <v>733304.21</v>
      </c>
    </row>
    <row r="19" spans="1:6" s="20" customFormat="1" ht="15.75" customHeight="1">
      <c r="A19" s="112" t="s">
        <v>205</v>
      </c>
      <c r="B19" s="113">
        <v>10</v>
      </c>
      <c r="C19" s="114" t="s">
        <v>262</v>
      </c>
      <c r="D19" s="128">
        <f>D20</f>
        <v>866600</v>
      </c>
      <c r="E19" s="128">
        <f>E20+E23+E24</f>
        <v>133295.79</v>
      </c>
      <c r="F19" s="120">
        <f t="shared" si="0"/>
        <v>733304.21</v>
      </c>
    </row>
    <row r="20" spans="1:6" ht="93.75" customHeight="1">
      <c r="A20" s="66" t="s">
        <v>226</v>
      </c>
      <c r="B20" s="67">
        <v>10</v>
      </c>
      <c r="C20" s="75" t="s">
        <v>263</v>
      </c>
      <c r="D20" s="123">
        <v>866600</v>
      </c>
      <c r="E20" s="123">
        <f>E21+E22</f>
        <v>116879.12999999999</v>
      </c>
      <c r="F20" s="126">
        <f t="shared" si="0"/>
        <v>749720.87</v>
      </c>
    </row>
    <row r="21" spans="1:6" ht="93.75" customHeight="1">
      <c r="A21" s="66" t="s">
        <v>226</v>
      </c>
      <c r="B21" s="67">
        <v>10</v>
      </c>
      <c r="C21" s="75" t="s">
        <v>476</v>
      </c>
      <c r="D21" s="123">
        <v>0</v>
      </c>
      <c r="E21" s="123">
        <v>112033.93</v>
      </c>
      <c r="F21" s="126">
        <f t="shared" si="0"/>
        <v>-112033.93</v>
      </c>
    </row>
    <row r="22" spans="1:6" ht="93.75" customHeight="1">
      <c r="A22" s="66" t="s">
        <v>226</v>
      </c>
      <c r="B22" s="67">
        <v>10</v>
      </c>
      <c r="C22" s="75" t="s">
        <v>477</v>
      </c>
      <c r="D22" s="123">
        <v>0</v>
      </c>
      <c r="E22" s="123">
        <v>4845.2</v>
      </c>
      <c r="F22" s="126">
        <f t="shared" si="0"/>
        <v>-4845.2</v>
      </c>
    </row>
    <row r="23" spans="1:6" ht="149.25" customHeight="1">
      <c r="A23" s="66" t="s">
        <v>227</v>
      </c>
      <c r="B23" s="67">
        <v>10</v>
      </c>
      <c r="C23" s="75" t="s">
        <v>264</v>
      </c>
      <c r="D23" s="135" t="s">
        <v>375</v>
      </c>
      <c r="E23" s="123">
        <v>16349.46</v>
      </c>
      <c r="F23" s="126">
        <f>-E23</f>
        <v>-16349.46</v>
      </c>
    </row>
    <row r="24" spans="1:6" ht="61.5" customHeight="1">
      <c r="A24" s="66" t="s">
        <v>228</v>
      </c>
      <c r="B24" s="67">
        <v>10</v>
      </c>
      <c r="C24" s="75" t="s">
        <v>265</v>
      </c>
      <c r="D24" s="135" t="s">
        <v>375</v>
      </c>
      <c r="E24" s="123">
        <f>E25+E26</f>
        <v>67.19999999999999</v>
      </c>
      <c r="F24" s="126">
        <f>-E24</f>
        <v>-67.19999999999999</v>
      </c>
    </row>
    <row r="25" spans="1:6" ht="61.5" customHeight="1">
      <c r="A25" s="66" t="s">
        <v>228</v>
      </c>
      <c r="B25" s="67">
        <v>10</v>
      </c>
      <c r="C25" s="75" t="s">
        <v>478</v>
      </c>
      <c r="D25" s="135" t="s">
        <v>375</v>
      </c>
      <c r="E25" s="123">
        <v>-325.3</v>
      </c>
      <c r="F25" s="126">
        <f>-E25</f>
        <v>325.3</v>
      </c>
    </row>
    <row r="26" spans="1:6" ht="61.5" customHeight="1">
      <c r="A26" s="66" t="s">
        <v>228</v>
      </c>
      <c r="B26" s="67">
        <v>10</v>
      </c>
      <c r="C26" s="75" t="s">
        <v>479</v>
      </c>
      <c r="D26" s="135" t="s">
        <v>375</v>
      </c>
      <c r="E26" s="123">
        <v>392.5</v>
      </c>
      <c r="F26" s="126">
        <f>-E26</f>
        <v>-392.5</v>
      </c>
    </row>
    <row r="27" spans="1:6" ht="46.5" customHeight="1">
      <c r="A27" s="109" t="s">
        <v>453</v>
      </c>
      <c r="B27" s="110">
        <v>10</v>
      </c>
      <c r="C27" s="158" t="s">
        <v>58</v>
      </c>
      <c r="D27" s="136">
        <f>D28</f>
        <v>221700</v>
      </c>
      <c r="E27" s="136">
        <f>E28</f>
        <v>85379.01</v>
      </c>
      <c r="F27" s="125">
        <f aca="true" t="shared" si="1" ref="F27:F32">D27-E27</f>
        <v>136320.99</v>
      </c>
    </row>
    <row r="28" spans="1:6" ht="36.75" customHeight="1">
      <c r="A28" s="66" t="s">
        <v>454</v>
      </c>
      <c r="B28" s="67">
        <v>10</v>
      </c>
      <c r="C28" s="157" t="s">
        <v>59</v>
      </c>
      <c r="D28" s="135">
        <f>D29+D30+D31+D32</f>
        <v>221700</v>
      </c>
      <c r="E28" s="135">
        <f>E29+E30+E31+E32</f>
        <v>85379.01</v>
      </c>
      <c r="F28" s="126">
        <f t="shared" si="1"/>
        <v>136320.99</v>
      </c>
    </row>
    <row r="29" spans="1:6" ht="69.75" customHeight="1">
      <c r="A29" s="66" t="s">
        <v>54</v>
      </c>
      <c r="B29" s="67">
        <v>10</v>
      </c>
      <c r="C29" s="157" t="s">
        <v>60</v>
      </c>
      <c r="D29" s="135">
        <v>67800</v>
      </c>
      <c r="E29" s="123">
        <v>28277.96</v>
      </c>
      <c r="F29" s="126">
        <f t="shared" si="1"/>
        <v>39522.04</v>
      </c>
    </row>
    <row r="30" spans="1:6" ht="118.5" customHeight="1">
      <c r="A30" s="66" t="s">
        <v>55</v>
      </c>
      <c r="B30" s="67">
        <v>10</v>
      </c>
      <c r="C30" s="157" t="s">
        <v>61</v>
      </c>
      <c r="D30" s="135">
        <v>2500</v>
      </c>
      <c r="E30" s="123">
        <v>676.97</v>
      </c>
      <c r="F30" s="126">
        <f t="shared" si="1"/>
        <v>1823.03</v>
      </c>
    </row>
    <row r="31" spans="1:6" ht="89.25" customHeight="1">
      <c r="A31" s="66" t="s">
        <v>56</v>
      </c>
      <c r="B31" s="67">
        <v>10</v>
      </c>
      <c r="C31" s="157" t="s">
        <v>62</v>
      </c>
      <c r="D31" s="135">
        <v>148500</v>
      </c>
      <c r="E31" s="123">
        <v>58554.93</v>
      </c>
      <c r="F31" s="126">
        <f t="shared" si="1"/>
        <v>89945.07</v>
      </c>
    </row>
    <row r="32" spans="1:6" ht="88.5" customHeight="1">
      <c r="A32" s="66" t="s">
        <v>57</v>
      </c>
      <c r="B32" s="67">
        <v>10</v>
      </c>
      <c r="C32" s="157" t="s">
        <v>63</v>
      </c>
      <c r="D32" s="135">
        <v>2900</v>
      </c>
      <c r="E32" s="123">
        <v>-2130.85</v>
      </c>
      <c r="F32" s="126">
        <f t="shared" si="1"/>
        <v>5030.85</v>
      </c>
    </row>
    <row r="33" spans="1:6" ht="20.25" customHeight="1">
      <c r="A33" s="109" t="s">
        <v>229</v>
      </c>
      <c r="B33" s="110">
        <v>10</v>
      </c>
      <c r="C33" s="111" t="s">
        <v>319</v>
      </c>
      <c r="D33" s="127">
        <f>D34+D43</f>
        <v>119100</v>
      </c>
      <c r="E33" s="127">
        <f>E34+E43</f>
        <v>39745.479999999996</v>
      </c>
      <c r="F33" s="125">
        <f aca="true" t="shared" si="2" ref="F33:F39">D33-E33</f>
        <v>79354.52</v>
      </c>
    </row>
    <row r="34" spans="1:6" ht="36" customHeight="1">
      <c r="A34" s="66" t="s">
        <v>206</v>
      </c>
      <c r="B34" s="67">
        <v>10</v>
      </c>
      <c r="C34" s="75" t="s">
        <v>266</v>
      </c>
      <c r="D34" s="123">
        <f>D35</f>
        <v>59900</v>
      </c>
      <c r="E34" s="123">
        <f>E35+E40+E42</f>
        <v>21136.14</v>
      </c>
      <c r="F34" s="126">
        <f t="shared" si="2"/>
        <v>38763.86</v>
      </c>
    </row>
    <row r="35" spans="1:6" s="20" customFormat="1" ht="45.75" customHeight="1">
      <c r="A35" s="66" t="s">
        <v>230</v>
      </c>
      <c r="B35" s="67">
        <v>10</v>
      </c>
      <c r="C35" s="75" t="s">
        <v>267</v>
      </c>
      <c r="D35" s="123">
        <f>D36</f>
        <v>59900</v>
      </c>
      <c r="E35" s="123">
        <f>E36</f>
        <v>21136.14</v>
      </c>
      <c r="F35" s="126">
        <f t="shared" si="2"/>
        <v>38763.86</v>
      </c>
    </row>
    <row r="36" spans="1:6" ht="45.75" customHeight="1">
      <c r="A36" s="66" t="s">
        <v>230</v>
      </c>
      <c r="B36" s="67">
        <v>10</v>
      </c>
      <c r="C36" s="75" t="s">
        <v>268</v>
      </c>
      <c r="D36" s="123">
        <f>D37+D38+D39</f>
        <v>59900</v>
      </c>
      <c r="E36" s="123">
        <f>E37+E38+E39</f>
        <v>21136.14</v>
      </c>
      <c r="F36" s="126">
        <f t="shared" si="2"/>
        <v>38763.86</v>
      </c>
    </row>
    <row r="37" spans="1:6" ht="45.75" customHeight="1">
      <c r="A37" s="66" t="s">
        <v>230</v>
      </c>
      <c r="B37" s="67">
        <v>10</v>
      </c>
      <c r="C37" s="75" t="s">
        <v>502</v>
      </c>
      <c r="D37" s="123">
        <v>59900</v>
      </c>
      <c r="E37" s="170">
        <v>20696.64</v>
      </c>
      <c r="F37" s="126">
        <f t="shared" si="2"/>
        <v>39203.36</v>
      </c>
    </row>
    <row r="38" spans="1:6" ht="59.25" customHeight="1">
      <c r="A38" s="66" t="s">
        <v>222</v>
      </c>
      <c r="B38" s="67">
        <v>10</v>
      </c>
      <c r="C38" s="75" t="s">
        <v>157</v>
      </c>
      <c r="D38" s="135">
        <v>0</v>
      </c>
      <c r="E38" s="123">
        <v>23.25</v>
      </c>
      <c r="F38" s="126">
        <f t="shared" si="2"/>
        <v>-23.25</v>
      </c>
    </row>
    <row r="39" spans="1:6" ht="59.25" customHeight="1">
      <c r="A39" s="66" t="s">
        <v>222</v>
      </c>
      <c r="B39" s="67">
        <v>10</v>
      </c>
      <c r="C39" s="75" t="s">
        <v>503</v>
      </c>
      <c r="D39" s="135">
        <v>0</v>
      </c>
      <c r="E39" s="123">
        <v>416.25</v>
      </c>
      <c r="F39" s="126">
        <f t="shared" si="2"/>
        <v>-416.25</v>
      </c>
    </row>
    <row r="40" spans="1:6" ht="59.25" customHeight="1">
      <c r="A40" s="66" t="s">
        <v>398</v>
      </c>
      <c r="B40" s="67">
        <v>10</v>
      </c>
      <c r="C40" s="75" t="s">
        <v>269</v>
      </c>
      <c r="D40" s="135" t="s">
        <v>375</v>
      </c>
      <c r="E40" s="123">
        <f>E41</f>
        <v>0</v>
      </c>
      <c r="F40" s="126">
        <f>-E40</f>
        <v>0</v>
      </c>
    </row>
    <row r="41" spans="1:6" ht="59.25" customHeight="1">
      <c r="A41" s="119" t="s">
        <v>399</v>
      </c>
      <c r="B41" s="67">
        <v>10</v>
      </c>
      <c r="C41" s="75" t="s">
        <v>270</v>
      </c>
      <c r="D41" s="135" t="s">
        <v>375</v>
      </c>
      <c r="E41" s="123">
        <v>0</v>
      </c>
      <c r="F41" s="126">
        <f>-E41</f>
        <v>0</v>
      </c>
    </row>
    <row r="42" spans="1:6" ht="36" customHeight="1">
      <c r="A42" s="141" t="s">
        <v>400</v>
      </c>
      <c r="B42" s="67">
        <v>10</v>
      </c>
      <c r="C42" s="75" t="s">
        <v>271</v>
      </c>
      <c r="D42" s="135">
        <v>0</v>
      </c>
      <c r="E42" s="123">
        <v>0</v>
      </c>
      <c r="F42" s="126">
        <f>D42-E42</f>
        <v>0</v>
      </c>
    </row>
    <row r="43" spans="1:6" ht="18.75" customHeight="1">
      <c r="A43" s="66" t="s">
        <v>221</v>
      </c>
      <c r="B43" s="67">
        <v>10</v>
      </c>
      <c r="C43" s="75" t="s">
        <v>272</v>
      </c>
      <c r="D43" s="123">
        <f>D44</f>
        <v>59200</v>
      </c>
      <c r="E43" s="123">
        <f>E44+E47</f>
        <v>18609.34</v>
      </c>
      <c r="F43" s="126">
        <f>D43-E43</f>
        <v>40590.66</v>
      </c>
    </row>
    <row r="44" spans="1:6" ht="16.5" customHeight="1">
      <c r="A44" s="66" t="s">
        <v>221</v>
      </c>
      <c r="B44" s="67">
        <v>10</v>
      </c>
      <c r="C44" s="75" t="s">
        <v>273</v>
      </c>
      <c r="D44" s="123">
        <f>D45+D46</f>
        <v>59200</v>
      </c>
      <c r="E44" s="123">
        <f>E45+E46</f>
        <v>18609.34</v>
      </c>
      <c r="F44" s="126">
        <f>D44-E44</f>
        <v>40590.66</v>
      </c>
    </row>
    <row r="45" spans="1:6" ht="16.5" customHeight="1">
      <c r="A45" s="66" t="s">
        <v>221</v>
      </c>
      <c r="B45" s="67">
        <v>10</v>
      </c>
      <c r="C45" s="75" t="s">
        <v>504</v>
      </c>
      <c r="D45" s="123">
        <v>59200</v>
      </c>
      <c r="E45" s="123">
        <v>17297</v>
      </c>
      <c r="F45" s="126">
        <f>D45-E45</f>
        <v>41903</v>
      </c>
    </row>
    <row r="46" spans="1:6" ht="16.5" customHeight="1">
      <c r="A46" s="66" t="s">
        <v>221</v>
      </c>
      <c r="B46" s="67">
        <v>10</v>
      </c>
      <c r="C46" s="75" t="s">
        <v>505</v>
      </c>
      <c r="D46" s="123">
        <v>0</v>
      </c>
      <c r="E46" s="123">
        <v>1312.34</v>
      </c>
      <c r="F46" s="126">
        <f>D46-E46</f>
        <v>-1312.34</v>
      </c>
    </row>
    <row r="47" spans="1:6" ht="34.5" customHeight="1">
      <c r="A47" s="66" t="s">
        <v>376</v>
      </c>
      <c r="B47" s="67">
        <v>10</v>
      </c>
      <c r="C47" s="75" t="s">
        <v>274</v>
      </c>
      <c r="D47" s="123" t="s">
        <v>375</v>
      </c>
      <c r="E47" s="123"/>
      <c r="F47" s="126">
        <f>-E47</f>
        <v>0</v>
      </c>
    </row>
    <row r="48" spans="1:6" s="54" customFormat="1" ht="22.5" customHeight="1">
      <c r="A48" s="109" t="s">
        <v>231</v>
      </c>
      <c r="B48" s="110">
        <v>10</v>
      </c>
      <c r="C48" s="111" t="s">
        <v>320</v>
      </c>
      <c r="D48" s="127">
        <f>D49+D54</f>
        <v>3014500</v>
      </c>
      <c r="E48" s="127">
        <f>E49+E54</f>
        <v>206015.74</v>
      </c>
      <c r="F48" s="125">
        <f>D48-E48</f>
        <v>2808484.26</v>
      </c>
    </row>
    <row r="49" spans="1:6" s="54" customFormat="1" ht="21" customHeight="1">
      <c r="A49" s="66" t="s">
        <v>208</v>
      </c>
      <c r="B49" s="67">
        <v>10</v>
      </c>
      <c r="C49" s="75" t="s">
        <v>275</v>
      </c>
      <c r="D49" s="123">
        <f>D50</f>
        <v>330700</v>
      </c>
      <c r="E49" s="123">
        <f>E50</f>
        <v>13307.77</v>
      </c>
      <c r="F49" s="126">
        <f>F50+F52</f>
        <v>317254.20999999996</v>
      </c>
    </row>
    <row r="50" spans="1:6" ht="61.5" customHeight="1">
      <c r="A50" s="66" t="s">
        <v>38</v>
      </c>
      <c r="B50" s="67">
        <v>10</v>
      </c>
      <c r="C50" s="75" t="s">
        <v>276</v>
      </c>
      <c r="D50" s="123">
        <f>D51</f>
        <v>330700</v>
      </c>
      <c r="E50" s="123">
        <f>E51+E52</f>
        <v>13307.77</v>
      </c>
      <c r="F50" s="126">
        <f>D50-E50</f>
        <v>317392.23</v>
      </c>
    </row>
    <row r="51" spans="1:6" ht="61.5" customHeight="1">
      <c r="A51" s="66" t="s">
        <v>38</v>
      </c>
      <c r="B51" s="67">
        <v>10</v>
      </c>
      <c r="C51" s="75" t="s">
        <v>506</v>
      </c>
      <c r="D51" s="123">
        <v>330700</v>
      </c>
      <c r="E51" s="123">
        <v>13169.75</v>
      </c>
      <c r="F51" s="126">
        <f>D51-E51</f>
        <v>317530.25</v>
      </c>
    </row>
    <row r="52" spans="1:6" ht="55.5" customHeight="1">
      <c r="A52" s="66" t="s">
        <v>39</v>
      </c>
      <c r="B52" s="67"/>
      <c r="C52" s="75" t="s">
        <v>277</v>
      </c>
      <c r="D52" s="123"/>
      <c r="E52" s="123">
        <v>138.02</v>
      </c>
      <c r="F52" s="126">
        <f>D52-E52</f>
        <v>-138.02</v>
      </c>
    </row>
    <row r="53" spans="1:6" ht="55.5" customHeight="1">
      <c r="A53" s="66" t="s">
        <v>39</v>
      </c>
      <c r="B53" s="67"/>
      <c r="C53" s="75" t="s">
        <v>40</v>
      </c>
      <c r="D53" s="123"/>
      <c r="E53" s="123">
        <v>0</v>
      </c>
      <c r="F53" s="126">
        <f>D53-E53</f>
        <v>0</v>
      </c>
    </row>
    <row r="54" spans="1:6" s="20" customFormat="1" ht="15.75" customHeight="1">
      <c r="A54" s="66" t="s">
        <v>209</v>
      </c>
      <c r="B54" s="67">
        <v>10</v>
      </c>
      <c r="C54" s="75" t="s">
        <v>278</v>
      </c>
      <c r="D54" s="123">
        <v>2683800</v>
      </c>
      <c r="E54" s="123">
        <f>E55+E60</f>
        <v>192707.97</v>
      </c>
      <c r="F54" s="126">
        <f>D54-E54</f>
        <v>2491092.03</v>
      </c>
    </row>
    <row r="55" spans="1:6" ht="24.75" customHeight="1">
      <c r="A55" s="66" t="s">
        <v>87</v>
      </c>
      <c r="B55" s="67">
        <v>10</v>
      </c>
      <c r="C55" s="75" t="s">
        <v>88</v>
      </c>
      <c r="D55" s="123">
        <f>D56</f>
        <v>45800</v>
      </c>
      <c r="E55" s="123">
        <f>E56+E59</f>
        <v>86755.03</v>
      </c>
      <c r="F55" s="126">
        <f>F56+F59</f>
        <v>-40955.03</v>
      </c>
    </row>
    <row r="56" spans="1:6" ht="51" customHeight="1">
      <c r="A56" s="66" t="s">
        <v>89</v>
      </c>
      <c r="B56" s="67">
        <v>10</v>
      </c>
      <c r="C56" s="75" t="s">
        <v>90</v>
      </c>
      <c r="D56" s="123">
        <v>45800</v>
      </c>
      <c r="E56" s="123">
        <f>E57+E58+E59</f>
        <v>86755.03</v>
      </c>
      <c r="F56" s="126">
        <f aca="true" t="shared" si="3" ref="F56:F67">D56-E56</f>
        <v>-40955.03</v>
      </c>
    </row>
    <row r="57" spans="1:6" ht="51" customHeight="1">
      <c r="A57" s="66" t="s">
        <v>89</v>
      </c>
      <c r="B57" s="67">
        <v>10</v>
      </c>
      <c r="C57" s="75" t="s">
        <v>480</v>
      </c>
      <c r="D57" s="123">
        <v>45800</v>
      </c>
      <c r="E57" s="123">
        <v>86617</v>
      </c>
      <c r="F57" s="126">
        <f>D57-E57</f>
        <v>-40817</v>
      </c>
    </row>
    <row r="58" spans="1:6" ht="51" customHeight="1">
      <c r="A58" s="66" t="s">
        <v>89</v>
      </c>
      <c r="B58" s="67">
        <v>10</v>
      </c>
      <c r="C58" s="75" t="s">
        <v>481</v>
      </c>
      <c r="D58" s="123">
        <v>0</v>
      </c>
      <c r="E58" s="123">
        <v>138.03</v>
      </c>
      <c r="F58" s="126">
        <f>D58-E58</f>
        <v>-138.03</v>
      </c>
    </row>
    <row r="59" spans="1:6" ht="51" customHeight="1">
      <c r="A59" s="66" t="s">
        <v>36</v>
      </c>
      <c r="B59" s="67">
        <v>10</v>
      </c>
      <c r="C59" s="75" t="s">
        <v>37</v>
      </c>
      <c r="D59" s="123"/>
      <c r="E59" s="123">
        <v>0</v>
      </c>
      <c r="F59" s="126">
        <f>D59-E59</f>
        <v>0</v>
      </c>
    </row>
    <row r="60" spans="1:6" ht="24" customHeight="1">
      <c r="A60" s="66" t="s">
        <v>91</v>
      </c>
      <c r="B60" s="67">
        <v>10</v>
      </c>
      <c r="C60" s="75" t="s">
        <v>92</v>
      </c>
      <c r="D60" s="166" t="str">
        <f>D61</f>
        <v>2638000,00</v>
      </c>
      <c r="E60" s="123">
        <f>E61</f>
        <v>105952.94</v>
      </c>
      <c r="F60" s="165">
        <f t="shared" si="3"/>
        <v>2532047.06</v>
      </c>
    </row>
    <row r="61" spans="1:6" ht="56.25" customHeight="1">
      <c r="A61" s="66" t="s">
        <v>93</v>
      </c>
      <c r="B61" s="67">
        <v>10</v>
      </c>
      <c r="C61" s="75" t="s">
        <v>482</v>
      </c>
      <c r="D61" s="166" t="s">
        <v>487</v>
      </c>
      <c r="E61" s="123">
        <f>E62+E63+E64</f>
        <v>105952.94</v>
      </c>
      <c r="F61" s="168">
        <f>D61-E61</f>
        <v>2532047.06</v>
      </c>
    </row>
    <row r="62" spans="1:6" ht="56.25" customHeight="1">
      <c r="A62" s="66" t="s">
        <v>93</v>
      </c>
      <c r="B62" s="67">
        <v>10</v>
      </c>
      <c r="C62" s="75" t="s">
        <v>484</v>
      </c>
      <c r="D62" s="166" t="s">
        <v>483</v>
      </c>
      <c r="E62" s="123">
        <v>101430.14</v>
      </c>
      <c r="F62" s="165">
        <f t="shared" si="3"/>
        <v>-101430.14</v>
      </c>
    </row>
    <row r="63" spans="1:6" ht="56.25" customHeight="1">
      <c r="A63" s="66" t="s">
        <v>93</v>
      </c>
      <c r="B63" s="67">
        <v>10</v>
      </c>
      <c r="C63" s="75" t="s">
        <v>485</v>
      </c>
      <c r="D63" s="166" t="s">
        <v>483</v>
      </c>
      <c r="E63" s="123">
        <v>4522.8</v>
      </c>
      <c r="F63" s="165">
        <f>D63-E63</f>
        <v>-4522.8</v>
      </c>
    </row>
    <row r="64" spans="1:6" ht="56.25" customHeight="1">
      <c r="A64" s="66" t="s">
        <v>93</v>
      </c>
      <c r="B64" s="67">
        <v>10</v>
      </c>
      <c r="C64" s="75" t="s">
        <v>486</v>
      </c>
      <c r="D64" s="166" t="s">
        <v>483</v>
      </c>
      <c r="E64" s="123">
        <v>0</v>
      </c>
      <c r="F64" s="165">
        <f>D64-E64</f>
        <v>0</v>
      </c>
    </row>
    <row r="65" spans="1:6" ht="23.25" customHeight="1">
      <c r="A65" s="109" t="s">
        <v>232</v>
      </c>
      <c r="B65" s="110">
        <v>10</v>
      </c>
      <c r="C65" s="111" t="s">
        <v>321</v>
      </c>
      <c r="D65" s="127">
        <f>D66</f>
        <v>11700</v>
      </c>
      <c r="E65" s="127">
        <f>E66</f>
        <v>3400</v>
      </c>
      <c r="F65" s="125">
        <f t="shared" si="3"/>
        <v>8300</v>
      </c>
    </row>
    <row r="66" spans="1:6" ht="57" customHeight="1">
      <c r="A66" s="66" t="s">
        <v>233</v>
      </c>
      <c r="B66" s="67">
        <v>10</v>
      </c>
      <c r="C66" s="75" t="s">
        <v>279</v>
      </c>
      <c r="D66" s="123">
        <f>D67</f>
        <v>11700</v>
      </c>
      <c r="E66" s="123">
        <f>E67</f>
        <v>3400</v>
      </c>
      <c r="F66" s="126">
        <f t="shared" si="3"/>
        <v>8300</v>
      </c>
    </row>
    <row r="67" spans="1:6" ht="67.5" customHeight="1">
      <c r="A67" s="66" t="s">
        <v>234</v>
      </c>
      <c r="B67" s="67">
        <v>10</v>
      </c>
      <c r="C67" s="75" t="s">
        <v>280</v>
      </c>
      <c r="D67" s="123">
        <v>11700</v>
      </c>
      <c r="E67" s="123">
        <v>3400</v>
      </c>
      <c r="F67" s="126">
        <f t="shared" si="3"/>
        <v>8300</v>
      </c>
    </row>
    <row r="68" spans="1:6" s="20" customFormat="1" ht="47.25" customHeight="1">
      <c r="A68" s="109" t="s">
        <v>235</v>
      </c>
      <c r="B68" s="110">
        <v>10</v>
      </c>
      <c r="C68" s="111" t="s">
        <v>322</v>
      </c>
      <c r="D68" s="127" t="s">
        <v>375</v>
      </c>
      <c r="E68" s="127">
        <f>E69</f>
        <v>0</v>
      </c>
      <c r="F68" s="125">
        <f>-E68</f>
        <v>0</v>
      </c>
    </row>
    <row r="69" spans="1:6" ht="16.5" customHeight="1">
      <c r="A69" s="66" t="s">
        <v>207</v>
      </c>
      <c r="B69" s="67">
        <v>10</v>
      </c>
      <c r="C69" s="75" t="s">
        <v>281</v>
      </c>
      <c r="D69" s="123" t="s">
        <v>375</v>
      </c>
      <c r="E69" s="123">
        <f>E70</f>
        <v>0</v>
      </c>
      <c r="F69" s="120">
        <f>-E69</f>
        <v>0</v>
      </c>
    </row>
    <row r="70" spans="1:6" ht="36" customHeight="1">
      <c r="A70" s="66" t="s">
        <v>236</v>
      </c>
      <c r="B70" s="67">
        <v>10</v>
      </c>
      <c r="C70" s="75" t="s">
        <v>282</v>
      </c>
      <c r="D70" s="123" t="s">
        <v>375</v>
      </c>
      <c r="E70" s="123">
        <f>E71</f>
        <v>0</v>
      </c>
      <c r="F70" s="120">
        <f>-E70</f>
        <v>0</v>
      </c>
    </row>
    <row r="71" spans="1:6" s="20" customFormat="1" ht="51" customHeight="1">
      <c r="A71" s="66" t="s">
        <v>237</v>
      </c>
      <c r="B71" s="67">
        <v>10</v>
      </c>
      <c r="C71" s="75" t="s">
        <v>283</v>
      </c>
      <c r="D71" s="123" t="s">
        <v>375</v>
      </c>
      <c r="E71" s="123">
        <v>0</v>
      </c>
      <c r="F71" s="120">
        <f>-E71</f>
        <v>0</v>
      </c>
    </row>
    <row r="72" spans="1:6" ht="54.75" customHeight="1">
      <c r="A72" s="109" t="s">
        <v>238</v>
      </c>
      <c r="B72" s="110">
        <v>10</v>
      </c>
      <c r="C72" s="111" t="s">
        <v>315</v>
      </c>
      <c r="D72" s="127">
        <f>D73</f>
        <v>105900</v>
      </c>
      <c r="E72" s="127">
        <f>E73</f>
        <v>0</v>
      </c>
      <c r="F72" s="125">
        <f aca="true" t="shared" si="4" ref="F72:F79">D72-E72</f>
        <v>105900</v>
      </c>
    </row>
    <row r="73" spans="1:6" ht="122.25" customHeight="1">
      <c r="A73" s="66" t="s">
        <v>239</v>
      </c>
      <c r="B73" s="67">
        <v>10</v>
      </c>
      <c r="C73" s="75" t="s">
        <v>284</v>
      </c>
      <c r="D73" s="123">
        <v>105900</v>
      </c>
      <c r="E73" s="123">
        <f>E74</f>
        <v>0</v>
      </c>
      <c r="F73" s="126">
        <f t="shared" si="4"/>
        <v>105900</v>
      </c>
    </row>
    <row r="74" spans="1:6" ht="90.75" customHeight="1">
      <c r="A74" s="66" t="s">
        <v>94</v>
      </c>
      <c r="B74" s="67">
        <v>10</v>
      </c>
      <c r="C74" s="75" t="s">
        <v>285</v>
      </c>
      <c r="D74" s="123">
        <f>D75</f>
        <v>105900</v>
      </c>
      <c r="E74" s="123">
        <f>E75</f>
        <v>0</v>
      </c>
      <c r="F74" s="126">
        <f t="shared" si="4"/>
        <v>105900</v>
      </c>
    </row>
    <row r="75" spans="1:6" ht="67.5" customHeight="1">
      <c r="A75" s="66" t="s">
        <v>51</v>
      </c>
      <c r="B75" s="67">
        <v>10</v>
      </c>
      <c r="C75" s="75" t="s">
        <v>286</v>
      </c>
      <c r="D75" s="123">
        <v>105900</v>
      </c>
      <c r="E75" s="123"/>
      <c r="F75" s="126">
        <f t="shared" si="4"/>
        <v>105900</v>
      </c>
    </row>
    <row r="76" spans="1:6" ht="30.75" customHeight="1">
      <c r="A76" s="118" t="s">
        <v>396</v>
      </c>
      <c r="B76" s="110">
        <v>10</v>
      </c>
      <c r="C76" s="111" t="s">
        <v>397</v>
      </c>
      <c r="D76" s="127">
        <v>36700</v>
      </c>
      <c r="E76" s="127">
        <f>E77</f>
        <v>0</v>
      </c>
      <c r="F76" s="127">
        <f t="shared" si="4"/>
        <v>36700</v>
      </c>
    </row>
    <row r="77" spans="1:6" ht="60.75" customHeight="1">
      <c r="A77" s="146" t="s">
        <v>402</v>
      </c>
      <c r="B77" s="144">
        <v>10</v>
      </c>
      <c r="C77" s="145" t="s">
        <v>96</v>
      </c>
      <c r="D77" s="128">
        <f>D78</f>
        <v>36700</v>
      </c>
      <c r="E77" s="142">
        <f>E78</f>
        <v>0</v>
      </c>
      <c r="F77" s="128">
        <f t="shared" si="4"/>
        <v>36700</v>
      </c>
    </row>
    <row r="78" spans="1:6" ht="72" customHeight="1">
      <c r="A78" s="143" t="s">
        <v>401</v>
      </c>
      <c r="B78" s="113">
        <v>10</v>
      </c>
      <c r="C78" s="114" t="s">
        <v>95</v>
      </c>
      <c r="D78" s="128">
        <v>36700</v>
      </c>
      <c r="E78" s="142">
        <f>E79</f>
        <v>0</v>
      </c>
      <c r="F78" s="128">
        <f t="shared" si="4"/>
        <v>36700</v>
      </c>
    </row>
    <row r="79" spans="1:6" ht="22.5" customHeight="1">
      <c r="A79" s="109" t="s">
        <v>240</v>
      </c>
      <c r="B79" s="110">
        <v>10</v>
      </c>
      <c r="C79" s="111" t="s">
        <v>316</v>
      </c>
      <c r="D79" s="136">
        <v>0</v>
      </c>
      <c r="E79" s="136">
        <f>E80</f>
        <v>0</v>
      </c>
      <c r="F79" s="136">
        <f t="shared" si="4"/>
        <v>0</v>
      </c>
    </row>
    <row r="80" spans="1:6" ht="18.75" customHeight="1">
      <c r="A80" s="66" t="s">
        <v>219</v>
      </c>
      <c r="B80" s="67">
        <v>10</v>
      </c>
      <c r="C80" s="75" t="s">
        <v>287</v>
      </c>
      <c r="D80" s="135">
        <v>0</v>
      </c>
      <c r="E80" s="135">
        <f>E81</f>
        <v>0</v>
      </c>
      <c r="F80" s="135">
        <f>F81</f>
        <v>0</v>
      </c>
    </row>
    <row r="81" spans="1:6" s="20" customFormat="1" ht="22.5" customHeight="1">
      <c r="A81" s="66" t="s">
        <v>220</v>
      </c>
      <c r="B81" s="67">
        <v>10</v>
      </c>
      <c r="C81" s="75" t="s">
        <v>288</v>
      </c>
      <c r="D81" s="135">
        <v>0</v>
      </c>
      <c r="E81" s="135">
        <v>0</v>
      </c>
      <c r="F81" s="135">
        <f aca="true" t="shared" si="5" ref="F81:F86">D81-E81</f>
        <v>0</v>
      </c>
    </row>
    <row r="82" spans="1:6" ht="21.75" customHeight="1">
      <c r="A82" s="109" t="s">
        <v>241</v>
      </c>
      <c r="B82" s="110">
        <v>10</v>
      </c>
      <c r="C82" s="111" t="s">
        <v>317</v>
      </c>
      <c r="D82" s="127">
        <f>D83</f>
        <v>5753450</v>
      </c>
      <c r="E82" s="127">
        <f>E83</f>
        <v>1970000</v>
      </c>
      <c r="F82" s="125">
        <f t="shared" si="5"/>
        <v>3783450</v>
      </c>
    </row>
    <row r="83" spans="1:6" ht="21.75" customHeight="1">
      <c r="A83" s="109" t="s">
        <v>242</v>
      </c>
      <c r="B83" s="110"/>
      <c r="C83" s="111" t="s">
        <v>488</v>
      </c>
      <c r="D83" s="127">
        <f>D84+D87+D92</f>
        <v>5753450</v>
      </c>
      <c r="E83" s="127">
        <f>E84+E87+E90</f>
        <v>1970000</v>
      </c>
      <c r="F83" s="125">
        <f>D83-E83</f>
        <v>3783450</v>
      </c>
    </row>
    <row r="84" spans="1:6" ht="45.75" customHeight="1">
      <c r="A84" s="66" t="s">
        <v>214</v>
      </c>
      <c r="B84" s="67">
        <v>10</v>
      </c>
      <c r="C84" s="75" t="s">
        <v>289</v>
      </c>
      <c r="D84" s="123">
        <v>5465100</v>
      </c>
      <c r="E84" s="123">
        <f>E85</f>
        <v>1821600</v>
      </c>
      <c r="F84" s="126">
        <f t="shared" si="5"/>
        <v>3643500</v>
      </c>
    </row>
    <row r="85" spans="1:6" s="20" customFormat="1" ht="25.5" customHeight="1">
      <c r="A85" s="66" t="s">
        <v>243</v>
      </c>
      <c r="B85" s="67">
        <v>10</v>
      </c>
      <c r="C85" s="75" t="s">
        <v>290</v>
      </c>
      <c r="D85" s="123">
        <v>5465100</v>
      </c>
      <c r="E85" s="123">
        <f>E86</f>
        <v>1821600</v>
      </c>
      <c r="F85" s="126">
        <f t="shared" si="5"/>
        <v>3643500</v>
      </c>
    </row>
    <row r="86" spans="1:6" ht="36.75" customHeight="1">
      <c r="A86" s="66" t="s">
        <v>97</v>
      </c>
      <c r="B86" s="67">
        <v>10</v>
      </c>
      <c r="C86" s="75" t="s">
        <v>291</v>
      </c>
      <c r="D86" s="123">
        <v>5465100</v>
      </c>
      <c r="E86" s="123">
        <v>1821600</v>
      </c>
      <c r="F86" s="126">
        <f t="shared" si="5"/>
        <v>3643500</v>
      </c>
    </row>
    <row r="87" spans="1:6" ht="41.25" customHeight="1">
      <c r="A87" s="66" t="s">
        <v>215</v>
      </c>
      <c r="B87" s="67">
        <v>10</v>
      </c>
      <c r="C87" s="75" t="s">
        <v>292</v>
      </c>
      <c r="D87" s="123">
        <f>D88+D90</f>
        <v>164900</v>
      </c>
      <c r="E87" s="123">
        <f>E88</f>
        <v>148200</v>
      </c>
      <c r="F87" s="169">
        <v>164700</v>
      </c>
    </row>
    <row r="88" spans="1:6" s="20" customFormat="1" ht="48.75" customHeight="1">
      <c r="A88" s="66" t="s">
        <v>244</v>
      </c>
      <c r="B88" s="67">
        <v>10</v>
      </c>
      <c r="C88" s="75" t="s">
        <v>293</v>
      </c>
      <c r="D88" s="123">
        <f>D89</f>
        <v>164700</v>
      </c>
      <c r="E88" s="123">
        <f>E89</f>
        <v>148200</v>
      </c>
      <c r="F88" s="137">
        <f>D88-E88</f>
        <v>16500</v>
      </c>
    </row>
    <row r="89" spans="1:6" ht="57.75" customHeight="1">
      <c r="A89" s="66" t="s">
        <v>98</v>
      </c>
      <c r="B89" s="67">
        <v>10</v>
      </c>
      <c r="C89" s="75" t="s">
        <v>294</v>
      </c>
      <c r="D89" s="123">
        <v>164700</v>
      </c>
      <c r="E89" s="123">
        <v>148200</v>
      </c>
      <c r="F89" s="137">
        <f>D89-E89</f>
        <v>16500</v>
      </c>
    </row>
    <row r="90" spans="1:6" ht="43.5" customHeight="1">
      <c r="A90" s="66" t="s">
        <v>218</v>
      </c>
      <c r="B90" s="67">
        <v>10</v>
      </c>
      <c r="C90" s="75" t="s">
        <v>295</v>
      </c>
      <c r="D90" s="139">
        <v>200</v>
      </c>
      <c r="E90" s="123">
        <f>E91</f>
        <v>200</v>
      </c>
      <c r="F90" s="137">
        <v>200</v>
      </c>
    </row>
    <row r="91" spans="1:6" ht="45" customHeight="1">
      <c r="A91" s="66" t="s">
        <v>245</v>
      </c>
      <c r="B91" s="67">
        <v>10</v>
      </c>
      <c r="C91" s="75" t="s">
        <v>296</v>
      </c>
      <c r="D91" s="139">
        <v>200</v>
      </c>
      <c r="E91" s="123">
        <v>200</v>
      </c>
      <c r="F91" s="137">
        <f>D91-E91</f>
        <v>0</v>
      </c>
    </row>
    <row r="92" spans="1:6" ht="21" customHeight="1">
      <c r="A92" s="66" t="s">
        <v>216</v>
      </c>
      <c r="B92" s="67">
        <v>10</v>
      </c>
      <c r="C92" s="75" t="s">
        <v>297</v>
      </c>
      <c r="D92" s="140">
        <f>D93</f>
        <v>123450</v>
      </c>
      <c r="E92" s="123">
        <f>E93</f>
        <v>0</v>
      </c>
      <c r="F92" s="126">
        <f>D92-E92</f>
        <v>123450</v>
      </c>
    </row>
    <row r="93" spans="1:6" ht="27.75" customHeight="1">
      <c r="A93" s="66" t="s">
        <v>217</v>
      </c>
      <c r="B93" s="67">
        <v>10</v>
      </c>
      <c r="C93" s="75" t="s">
        <v>298</v>
      </c>
      <c r="D93" s="140">
        <f>D94</f>
        <v>123450</v>
      </c>
      <c r="E93" s="123">
        <f>E94</f>
        <v>0</v>
      </c>
      <c r="F93" s="126">
        <f>D93-E93</f>
        <v>123450</v>
      </c>
    </row>
    <row r="94" spans="1:6" ht="38.25" customHeight="1">
      <c r="A94" s="66" t="s">
        <v>99</v>
      </c>
      <c r="B94" s="67">
        <v>10</v>
      </c>
      <c r="C94" s="75" t="s">
        <v>299</v>
      </c>
      <c r="D94" s="140">
        <v>123450</v>
      </c>
      <c r="E94" s="123">
        <v>0</v>
      </c>
      <c r="F94" s="126">
        <f>D94-E94</f>
        <v>123450</v>
      </c>
    </row>
    <row r="95" spans="1:6" ht="22.5" customHeight="1">
      <c r="A95" s="42" t="s">
        <v>323</v>
      </c>
      <c r="B95" s="117"/>
      <c r="C95" s="12" t="s">
        <v>300</v>
      </c>
      <c r="D95" s="126">
        <f>D82</f>
        <v>5753450</v>
      </c>
      <c r="E95" s="124">
        <f>E82</f>
        <v>1970000</v>
      </c>
      <c r="F95" s="126">
        <f>D95-E95</f>
        <v>3783450</v>
      </c>
    </row>
    <row r="96" spans="1:6" ht="15.75" customHeight="1">
      <c r="A96" s="42" t="s">
        <v>324</v>
      </c>
      <c r="B96" s="116"/>
      <c r="C96" s="12" t="s">
        <v>300</v>
      </c>
      <c r="D96" s="138">
        <f>D16</f>
        <v>10129650</v>
      </c>
      <c r="E96" s="138">
        <f>E17+E82</f>
        <v>2437836.02</v>
      </c>
      <c r="F96" s="138">
        <f>F16</f>
        <v>7691813.98</v>
      </c>
    </row>
    <row r="97" spans="1:6" ht="22.5" customHeight="1" hidden="1">
      <c r="A97" s="19"/>
      <c r="B97" s="37"/>
      <c r="C97" s="12"/>
      <c r="D97" s="13"/>
      <c r="E97" s="5"/>
      <c r="F97" s="13"/>
    </row>
    <row r="98" spans="1:6" ht="24.75" customHeight="1" hidden="1">
      <c r="A98" s="19"/>
      <c r="B98" s="37"/>
      <c r="C98" s="12"/>
      <c r="D98" s="13"/>
      <c r="E98" s="5"/>
      <c r="F98" s="13"/>
    </row>
    <row r="99" spans="1:6" ht="18" customHeight="1" hidden="1">
      <c r="A99" s="38"/>
      <c r="B99" s="39"/>
      <c r="C99" s="40"/>
      <c r="D99" s="24"/>
      <c r="E99" s="24"/>
      <c r="F99" s="41"/>
    </row>
    <row r="100" spans="1:6" ht="35.25" customHeight="1" hidden="1">
      <c r="A100" s="42"/>
      <c r="B100" s="43"/>
      <c r="C100" s="44"/>
      <c r="D100" s="45"/>
      <c r="E100" s="46"/>
      <c r="F100" s="46"/>
    </row>
    <row r="101" spans="1:6" ht="45" customHeight="1" hidden="1">
      <c r="A101" s="42"/>
      <c r="B101" s="43"/>
      <c r="C101" s="44"/>
      <c r="D101" s="45"/>
      <c r="E101" s="46"/>
      <c r="F101" s="46"/>
    </row>
  </sheetData>
  <sheetProtection/>
  <mergeCells count="1">
    <mergeCell ref="B7:D7"/>
  </mergeCells>
  <printOptions/>
  <pageMargins left="0.48" right="0.21" top="0.35" bottom="0.35" header="0" footer="0"/>
  <pageSetup fitToHeight="4" fitToWidth="1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5"/>
  <sheetViews>
    <sheetView showGridLines="0" zoomScalePageLayoutView="0" workbookViewId="0" topLeftCell="A187">
      <selection activeCell="G197" sqref="G197"/>
    </sheetView>
  </sheetViews>
  <sheetFormatPr defaultColWidth="9.00390625" defaultRowHeight="12.75"/>
  <cols>
    <col min="1" max="1" width="26.125" style="90" customWidth="1"/>
    <col min="2" max="2" width="4.875" style="7" customWidth="1"/>
    <col min="3" max="3" width="22.125" style="77" customWidth="1"/>
    <col min="4" max="4" width="13.375" style="18" customWidth="1"/>
    <col min="5" max="6" width="13.00390625" style="18" customWidth="1"/>
    <col min="7" max="7" width="15.375" style="7" customWidth="1"/>
    <col min="8" max="8" width="15.125" style="7" customWidth="1"/>
    <col min="9" max="16384" width="9.125" style="7" customWidth="1"/>
  </cols>
  <sheetData>
    <row r="1" spans="2:6" ht="14.25" customHeight="1">
      <c r="B1" s="78" t="s">
        <v>181</v>
      </c>
      <c r="C1" s="35"/>
      <c r="E1" s="96" t="s">
        <v>174</v>
      </c>
      <c r="F1" s="96"/>
    </row>
    <row r="2" spans="1:6" ht="9" customHeight="1">
      <c r="A2" s="91"/>
      <c r="B2" s="14"/>
      <c r="C2" s="76"/>
      <c r="D2" s="97"/>
      <c r="E2" s="97"/>
      <c r="F2" s="97"/>
    </row>
    <row r="3" spans="1:6" ht="12.75">
      <c r="A3" s="172" t="s">
        <v>158</v>
      </c>
      <c r="B3" s="175" t="s">
        <v>403</v>
      </c>
      <c r="C3" s="15" t="s">
        <v>159</v>
      </c>
      <c r="D3" s="98" t="s">
        <v>190</v>
      </c>
      <c r="E3" s="99"/>
      <c r="F3" s="100" t="s">
        <v>154</v>
      </c>
    </row>
    <row r="4" spans="1:6" ht="12.75">
      <c r="A4" s="173"/>
      <c r="B4" s="176"/>
      <c r="C4" s="2" t="s">
        <v>196</v>
      </c>
      <c r="D4" s="98" t="s">
        <v>189</v>
      </c>
      <c r="E4" s="101" t="s">
        <v>179</v>
      </c>
      <c r="F4" s="98" t="s">
        <v>155</v>
      </c>
    </row>
    <row r="5" spans="1:6" ht="11.25" customHeight="1">
      <c r="A5" s="174"/>
      <c r="B5" s="177"/>
      <c r="C5" s="15" t="s">
        <v>194</v>
      </c>
      <c r="D5" s="98" t="s">
        <v>155</v>
      </c>
      <c r="E5" s="98"/>
      <c r="F5" s="102"/>
    </row>
    <row r="6" spans="1:6" ht="13.5" thickBot="1">
      <c r="A6" s="147">
        <v>1</v>
      </c>
      <c r="B6" s="71">
        <v>2</v>
      </c>
      <c r="C6" s="71">
        <v>3</v>
      </c>
      <c r="D6" s="103" t="s">
        <v>153</v>
      </c>
      <c r="E6" s="103" t="s">
        <v>182</v>
      </c>
      <c r="F6" s="103" t="s">
        <v>183</v>
      </c>
    </row>
    <row r="7" spans="1:8" ht="15" customHeight="1" thickBot="1">
      <c r="A7" s="106" t="s">
        <v>325</v>
      </c>
      <c r="B7" s="107">
        <v>200</v>
      </c>
      <c r="C7" s="108" t="s">
        <v>326</v>
      </c>
      <c r="D7" s="121">
        <f>D8</f>
        <v>10233450</v>
      </c>
      <c r="E7" s="121">
        <f>E8</f>
        <v>2368566.4799999995</v>
      </c>
      <c r="F7" s="148">
        <f aca="true" t="shared" si="0" ref="F7:F13">D7-E7</f>
        <v>7864883.5200000005</v>
      </c>
      <c r="G7" s="18"/>
      <c r="H7" s="18"/>
    </row>
    <row r="8" spans="1:8" ht="26.25" customHeight="1">
      <c r="A8" s="105" t="s">
        <v>28</v>
      </c>
      <c r="B8" s="79"/>
      <c r="C8" s="80" t="s">
        <v>328</v>
      </c>
      <c r="D8" s="122">
        <f>D9+D90+D98+D117+D136+D166+D174+D183+D186</f>
        <v>10233450</v>
      </c>
      <c r="E8" s="122">
        <f>E10+E21+E52+E90+E117+E136+E174</f>
        <v>2368566.4799999995</v>
      </c>
      <c r="F8" s="149">
        <f t="shared" si="0"/>
        <v>7864883.5200000005</v>
      </c>
      <c r="G8" s="18"/>
      <c r="H8" s="18"/>
    </row>
    <row r="9" spans="1:6" ht="22.5" customHeight="1">
      <c r="A9" s="95" t="s">
        <v>356</v>
      </c>
      <c r="B9" s="67">
        <v>200</v>
      </c>
      <c r="C9" s="75" t="s">
        <v>329</v>
      </c>
      <c r="D9" s="123">
        <f>D10+D21+D52</f>
        <v>4383800</v>
      </c>
      <c r="E9" s="123">
        <f>E10+E21+E61</f>
        <v>1041559.02</v>
      </c>
      <c r="F9" s="135">
        <f t="shared" si="0"/>
        <v>3342240.98</v>
      </c>
    </row>
    <row r="10" spans="1:6" ht="44.25" customHeight="1">
      <c r="A10" s="92" t="s">
        <v>327</v>
      </c>
      <c r="B10" s="67">
        <v>200</v>
      </c>
      <c r="C10" s="75" t="s">
        <v>330</v>
      </c>
      <c r="D10" s="123">
        <f>D11</f>
        <v>724400</v>
      </c>
      <c r="E10" s="123">
        <f>E11</f>
        <v>176783.46000000002</v>
      </c>
      <c r="F10" s="135">
        <f t="shared" si="0"/>
        <v>547616.54</v>
      </c>
    </row>
    <row r="11" spans="1:8" ht="27" customHeight="1">
      <c r="A11" s="154" t="s">
        <v>29</v>
      </c>
      <c r="B11" s="67">
        <v>200</v>
      </c>
      <c r="C11" s="75" t="s">
        <v>413</v>
      </c>
      <c r="D11" s="123">
        <f>D12</f>
        <v>724400</v>
      </c>
      <c r="E11" s="123">
        <f>E12</f>
        <v>176783.46000000002</v>
      </c>
      <c r="F11" s="135">
        <f t="shared" si="0"/>
        <v>547616.54</v>
      </c>
      <c r="G11" s="153"/>
      <c r="H11" s="153"/>
    </row>
    <row r="12" spans="1:7" ht="23.25" customHeight="1">
      <c r="A12" s="154" t="s">
        <v>30</v>
      </c>
      <c r="B12" s="67">
        <v>200</v>
      </c>
      <c r="C12" s="44" t="s">
        <v>414</v>
      </c>
      <c r="D12" s="124">
        <f>D14+D19</f>
        <v>724400</v>
      </c>
      <c r="E12" s="124">
        <f>E13</f>
        <v>176783.46000000002</v>
      </c>
      <c r="F12" s="150">
        <f t="shared" si="0"/>
        <v>547616.54</v>
      </c>
      <c r="G12" s="18"/>
    </row>
    <row r="13" spans="1:7" ht="113.25" customHeight="1">
      <c r="A13" s="155" t="s">
        <v>31</v>
      </c>
      <c r="B13" s="67">
        <v>200</v>
      </c>
      <c r="C13" s="44" t="s">
        <v>415</v>
      </c>
      <c r="D13" s="124">
        <f>D14+D18</f>
        <v>724400</v>
      </c>
      <c r="E13" s="124">
        <f>E14+E18</f>
        <v>176783.46000000002</v>
      </c>
      <c r="F13" s="150">
        <f t="shared" si="0"/>
        <v>547616.54</v>
      </c>
      <c r="G13" s="18"/>
    </row>
    <row r="14" spans="1:7" ht="23.25" customHeight="1">
      <c r="A14" s="89" t="s">
        <v>363</v>
      </c>
      <c r="B14" s="67">
        <v>200</v>
      </c>
      <c r="C14" s="44" t="s">
        <v>416</v>
      </c>
      <c r="D14" s="120">
        <f>D15</f>
        <v>677800</v>
      </c>
      <c r="E14" s="120">
        <f>E15</f>
        <v>176783.46000000002</v>
      </c>
      <c r="F14" s="129">
        <f>F15</f>
        <v>501016.54</v>
      </c>
      <c r="G14" s="18"/>
    </row>
    <row r="15" spans="1:6" ht="20.25" customHeight="1">
      <c r="A15" s="86" t="s">
        <v>343</v>
      </c>
      <c r="B15" s="67">
        <v>200</v>
      </c>
      <c r="C15" s="44" t="s">
        <v>417</v>
      </c>
      <c r="D15" s="120">
        <f>D16+D17</f>
        <v>677800</v>
      </c>
      <c r="E15" s="120">
        <f>E16+E17</f>
        <v>176783.46000000002</v>
      </c>
      <c r="F15" s="129">
        <f>F16+F17</f>
        <v>501016.54</v>
      </c>
    </row>
    <row r="16" spans="1:6" s="84" customFormat="1" ht="12" customHeight="1">
      <c r="A16" s="104" t="s">
        <v>344</v>
      </c>
      <c r="B16" s="110">
        <v>200</v>
      </c>
      <c r="C16" s="81" t="s">
        <v>418</v>
      </c>
      <c r="D16" s="125">
        <v>520100</v>
      </c>
      <c r="E16" s="125">
        <v>129312.71</v>
      </c>
      <c r="F16" s="130">
        <f aca="true" t="shared" si="1" ref="F16:F45">D16-E16</f>
        <v>390787.29</v>
      </c>
    </row>
    <row r="17" spans="1:7" s="84" customFormat="1" ht="21.75" customHeight="1">
      <c r="A17" s="104" t="s">
        <v>346</v>
      </c>
      <c r="B17" s="110">
        <v>200</v>
      </c>
      <c r="C17" s="81" t="s">
        <v>419</v>
      </c>
      <c r="D17" s="125">
        <v>157700</v>
      </c>
      <c r="E17" s="125">
        <v>47470.75</v>
      </c>
      <c r="F17" s="130">
        <f t="shared" si="1"/>
        <v>110229.25</v>
      </c>
      <c r="G17" s="85"/>
    </row>
    <row r="18" spans="1:6" s="20" customFormat="1" ht="22.5" customHeight="1">
      <c r="A18" s="89" t="s">
        <v>364</v>
      </c>
      <c r="B18" s="67">
        <v>200</v>
      </c>
      <c r="C18" s="44" t="s">
        <v>420</v>
      </c>
      <c r="D18" s="120">
        <f>D19</f>
        <v>46600</v>
      </c>
      <c r="E18" s="120">
        <f>E19</f>
        <v>0</v>
      </c>
      <c r="F18" s="129">
        <f t="shared" si="1"/>
        <v>46600</v>
      </c>
    </row>
    <row r="19" spans="1:6" s="20" customFormat="1" ht="24" customHeight="1">
      <c r="A19" s="86" t="s">
        <v>343</v>
      </c>
      <c r="B19" s="67">
        <v>200</v>
      </c>
      <c r="C19" s="44" t="s">
        <v>421</v>
      </c>
      <c r="D19" s="126">
        <f>D20</f>
        <v>46600</v>
      </c>
      <c r="E19" s="126">
        <f>E20</f>
        <v>0</v>
      </c>
      <c r="F19" s="129">
        <f t="shared" si="1"/>
        <v>46600</v>
      </c>
    </row>
    <row r="20" spans="1:6" s="84" customFormat="1" ht="15" customHeight="1">
      <c r="A20" s="104" t="s">
        <v>345</v>
      </c>
      <c r="B20" s="110">
        <v>200</v>
      </c>
      <c r="C20" s="81" t="s">
        <v>422</v>
      </c>
      <c r="D20" s="125">
        <v>46600</v>
      </c>
      <c r="E20" s="125">
        <v>0</v>
      </c>
      <c r="F20" s="136">
        <f t="shared" si="1"/>
        <v>46600</v>
      </c>
    </row>
    <row r="21" spans="1:7" ht="71.25" customHeight="1">
      <c r="A21" s="89" t="s">
        <v>369</v>
      </c>
      <c r="B21" s="67">
        <v>200</v>
      </c>
      <c r="C21" s="44" t="s">
        <v>331</v>
      </c>
      <c r="D21" s="126">
        <f>D22+D46</f>
        <v>3471900</v>
      </c>
      <c r="E21" s="126">
        <f>E22</f>
        <v>864775.5599999999</v>
      </c>
      <c r="F21" s="137">
        <f t="shared" si="1"/>
        <v>2607124.44</v>
      </c>
      <c r="G21" s="18"/>
    </row>
    <row r="22" spans="1:7" ht="34.5" customHeight="1">
      <c r="A22" s="155" t="s">
        <v>32</v>
      </c>
      <c r="B22" s="67">
        <v>200</v>
      </c>
      <c r="C22" s="44" t="s">
        <v>423</v>
      </c>
      <c r="D22" s="126">
        <f>D23</f>
        <v>3471700</v>
      </c>
      <c r="E22" s="126">
        <f>E23</f>
        <v>864775.5599999999</v>
      </c>
      <c r="F22" s="137">
        <f t="shared" si="1"/>
        <v>2606924.44</v>
      </c>
      <c r="G22" s="18"/>
    </row>
    <row r="23" spans="1:6" ht="27.75" customHeight="1">
      <c r="A23" s="155" t="s">
        <v>28</v>
      </c>
      <c r="B23" s="67">
        <v>200</v>
      </c>
      <c r="C23" s="44" t="s">
        <v>424</v>
      </c>
      <c r="D23" s="126">
        <f>D24+D32+D43</f>
        <v>3471700</v>
      </c>
      <c r="E23" s="126">
        <f>E26+E36+E41+E43</f>
        <v>864775.5599999999</v>
      </c>
      <c r="F23" s="137">
        <f t="shared" si="1"/>
        <v>2606924.44</v>
      </c>
    </row>
    <row r="24" spans="1:6" ht="108" customHeight="1">
      <c r="A24" s="155" t="s">
        <v>33</v>
      </c>
      <c r="B24" s="67">
        <v>200</v>
      </c>
      <c r="C24" s="44" t="s">
        <v>425</v>
      </c>
      <c r="D24" s="126">
        <f>D25+D29</f>
        <v>2730900</v>
      </c>
      <c r="E24" s="126">
        <f>E25+E29</f>
        <v>632959.26</v>
      </c>
      <c r="F24" s="137">
        <f t="shared" si="1"/>
        <v>2097940.74</v>
      </c>
    </row>
    <row r="25" spans="1:6" ht="22.5" customHeight="1">
      <c r="A25" s="89" t="s">
        <v>363</v>
      </c>
      <c r="B25" s="67">
        <v>200</v>
      </c>
      <c r="C25" s="44" t="s">
        <v>426</v>
      </c>
      <c r="D25" s="120">
        <f>D26</f>
        <v>2546600</v>
      </c>
      <c r="E25" s="120">
        <f>E26</f>
        <v>632959.26</v>
      </c>
      <c r="F25" s="129">
        <f t="shared" si="1"/>
        <v>1913640.74</v>
      </c>
    </row>
    <row r="26" spans="1:6" ht="21.75" customHeight="1">
      <c r="A26" s="86" t="s">
        <v>343</v>
      </c>
      <c r="B26" s="67">
        <v>200</v>
      </c>
      <c r="C26" s="44" t="s">
        <v>427</v>
      </c>
      <c r="D26" s="126">
        <f>D27+D28</f>
        <v>2546600</v>
      </c>
      <c r="E26" s="126">
        <f>E27+E28</f>
        <v>632959.26</v>
      </c>
      <c r="F26" s="137">
        <f t="shared" si="1"/>
        <v>1913640.74</v>
      </c>
    </row>
    <row r="27" spans="1:6" s="83" customFormat="1" ht="14.25" customHeight="1">
      <c r="A27" s="104" t="s">
        <v>344</v>
      </c>
      <c r="B27" s="110">
        <v>200</v>
      </c>
      <c r="C27" s="81" t="s">
        <v>428</v>
      </c>
      <c r="D27" s="125">
        <v>1955900</v>
      </c>
      <c r="E27" s="125">
        <v>491661.62</v>
      </c>
      <c r="F27" s="130">
        <f t="shared" si="1"/>
        <v>1464238.38</v>
      </c>
    </row>
    <row r="28" spans="1:6" s="83" customFormat="1" ht="23.25" customHeight="1">
      <c r="A28" s="104"/>
      <c r="B28" s="110">
        <v>200</v>
      </c>
      <c r="C28" s="81" t="s">
        <v>429</v>
      </c>
      <c r="D28" s="125">
        <v>590700</v>
      </c>
      <c r="E28" s="125">
        <v>141297.64</v>
      </c>
      <c r="F28" s="130">
        <f t="shared" si="1"/>
        <v>449402.36</v>
      </c>
    </row>
    <row r="29" spans="1:6" s="83" customFormat="1" ht="24.75" customHeight="1">
      <c r="A29" s="89" t="s">
        <v>364</v>
      </c>
      <c r="B29" s="67">
        <v>200</v>
      </c>
      <c r="C29" s="82" t="s">
        <v>430</v>
      </c>
      <c r="D29" s="120">
        <f>D30</f>
        <v>184300</v>
      </c>
      <c r="E29" s="126">
        <f>E30</f>
        <v>0</v>
      </c>
      <c r="F29" s="137">
        <f t="shared" si="1"/>
        <v>184300</v>
      </c>
    </row>
    <row r="30" spans="1:6" ht="23.25" customHeight="1">
      <c r="A30" s="86" t="s">
        <v>343</v>
      </c>
      <c r="B30" s="67">
        <v>200</v>
      </c>
      <c r="C30" s="44" t="s">
        <v>431</v>
      </c>
      <c r="D30" s="126">
        <f>D31</f>
        <v>184300</v>
      </c>
      <c r="E30" s="126">
        <f>E31</f>
        <v>0</v>
      </c>
      <c r="F30" s="137">
        <f t="shared" si="1"/>
        <v>184300</v>
      </c>
    </row>
    <row r="31" spans="1:6" s="83" customFormat="1" ht="15" customHeight="1">
      <c r="A31" s="104" t="s">
        <v>345</v>
      </c>
      <c r="B31" s="110">
        <v>200</v>
      </c>
      <c r="C31" s="81" t="s">
        <v>432</v>
      </c>
      <c r="D31" s="125">
        <v>184300</v>
      </c>
      <c r="E31" s="125">
        <v>0</v>
      </c>
      <c r="F31" s="130">
        <f t="shared" si="1"/>
        <v>184300</v>
      </c>
    </row>
    <row r="32" spans="1:6" s="83" customFormat="1" ht="36" customHeight="1">
      <c r="A32" s="155" t="s">
        <v>34</v>
      </c>
      <c r="B32" s="113">
        <v>200</v>
      </c>
      <c r="C32" s="82" t="s">
        <v>433</v>
      </c>
      <c r="D32" s="120">
        <f>D33</f>
        <v>733900</v>
      </c>
      <c r="E32" s="126">
        <f>E33+E38</f>
        <v>322561</v>
      </c>
      <c r="F32" s="137">
        <f t="shared" si="1"/>
        <v>411339</v>
      </c>
    </row>
    <row r="33" spans="1:6" s="83" customFormat="1" ht="33.75" customHeight="1">
      <c r="A33" s="87" t="s">
        <v>388</v>
      </c>
      <c r="B33" s="67">
        <v>200</v>
      </c>
      <c r="C33" s="82" t="s">
        <v>434</v>
      </c>
      <c r="D33" s="120">
        <f>D34</f>
        <v>733900</v>
      </c>
      <c r="E33" s="126">
        <f>E34</f>
        <v>224936.21</v>
      </c>
      <c r="F33" s="137">
        <f t="shared" si="1"/>
        <v>508963.79000000004</v>
      </c>
    </row>
    <row r="34" spans="1:6" s="83" customFormat="1" ht="34.5" customHeight="1">
      <c r="A34" s="87" t="s">
        <v>389</v>
      </c>
      <c r="B34" s="67">
        <v>200</v>
      </c>
      <c r="C34" s="82" t="s">
        <v>435</v>
      </c>
      <c r="D34" s="120">
        <f>D35</f>
        <v>733900</v>
      </c>
      <c r="E34" s="126">
        <f>E35+E40</f>
        <v>224936.21</v>
      </c>
      <c r="F34" s="137">
        <f t="shared" si="1"/>
        <v>508963.79000000004</v>
      </c>
    </row>
    <row r="35" spans="1:6" ht="35.25" customHeight="1">
      <c r="A35" s="89" t="s">
        <v>362</v>
      </c>
      <c r="B35" s="67">
        <v>200</v>
      </c>
      <c r="C35" s="44" t="s">
        <v>436</v>
      </c>
      <c r="D35" s="126">
        <f>D36+D41</f>
        <v>733900</v>
      </c>
      <c r="E35" s="126">
        <f>E36+E41</f>
        <v>224936.21</v>
      </c>
      <c r="F35" s="137">
        <f t="shared" si="1"/>
        <v>508963.79000000004</v>
      </c>
    </row>
    <row r="36" spans="1:6" ht="16.5" customHeight="1">
      <c r="A36" s="86" t="s">
        <v>347</v>
      </c>
      <c r="B36" s="67">
        <v>200</v>
      </c>
      <c r="C36" s="44" t="s">
        <v>437</v>
      </c>
      <c r="D36" s="126">
        <f>D37+D38+D39+D40</f>
        <v>418800</v>
      </c>
      <c r="E36" s="126">
        <f>E37+E38+E39+E40</f>
        <v>161510.21</v>
      </c>
      <c r="F36" s="137">
        <f t="shared" si="1"/>
        <v>257289.79</v>
      </c>
    </row>
    <row r="37" spans="1:6" ht="16.5" customHeight="1">
      <c r="A37" s="104" t="s">
        <v>348</v>
      </c>
      <c r="B37" s="110">
        <v>200</v>
      </c>
      <c r="C37" s="81" t="s">
        <v>150</v>
      </c>
      <c r="D37" s="125">
        <v>101200</v>
      </c>
      <c r="E37" s="125">
        <v>62085.42</v>
      </c>
      <c r="F37" s="130">
        <f t="shared" si="1"/>
        <v>39114.58</v>
      </c>
    </row>
    <row r="38" spans="1:6" s="83" customFormat="1" ht="13.5" customHeight="1">
      <c r="A38" s="104" t="s">
        <v>349</v>
      </c>
      <c r="B38" s="110">
        <v>200</v>
      </c>
      <c r="C38" s="81" t="s">
        <v>438</v>
      </c>
      <c r="D38" s="125">
        <v>181700</v>
      </c>
      <c r="E38" s="125">
        <v>97624.79</v>
      </c>
      <c r="F38" s="130">
        <f t="shared" si="1"/>
        <v>84075.21</v>
      </c>
    </row>
    <row r="39" spans="1:6" s="83" customFormat="1" ht="22.5" customHeight="1">
      <c r="A39" s="104" t="s">
        <v>350</v>
      </c>
      <c r="B39" s="110">
        <v>200</v>
      </c>
      <c r="C39" s="81" t="s">
        <v>439</v>
      </c>
      <c r="D39" s="125">
        <v>85000</v>
      </c>
      <c r="E39" s="125">
        <v>1800</v>
      </c>
      <c r="F39" s="130">
        <f t="shared" si="1"/>
        <v>83200</v>
      </c>
    </row>
    <row r="40" spans="1:6" s="83" customFormat="1" ht="14.25" customHeight="1">
      <c r="A40" s="104" t="s">
        <v>351</v>
      </c>
      <c r="B40" s="110">
        <v>200</v>
      </c>
      <c r="C40" s="81" t="s">
        <v>440</v>
      </c>
      <c r="D40" s="125">
        <v>50900</v>
      </c>
      <c r="E40" s="125">
        <v>0</v>
      </c>
      <c r="F40" s="130">
        <f t="shared" si="1"/>
        <v>50900</v>
      </c>
    </row>
    <row r="41" spans="1:6" ht="17.25" customHeight="1">
      <c r="A41" s="86" t="s">
        <v>354</v>
      </c>
      <c r="B41" s="67">
        <v>200</v>
      </c>
      <c r="C41" s="44" t="s">
        <v>441</v>
      </c>
      <c r="D41" s="126">
        <f>D42</f>
        <v>315100</v>
      </c>
      <c r="E41" s="126">
        <f>E42</f>
        <v>63426</v>
      </c>
      <c r="F41" s="137">
        <f t="shared" si="1"/>
        <v>251674</v>
      </c>
    </row>
    <row r="42" spans="1:6" s="83" customFormat="1" ht="24.75" customHeight="1">
      <c r="A42" s="104" t="s">
        <v>355</v>
      </c>
      <c r="B42" s="110">
        <v>200</v>
      </c>
      <c r="C42" s="81" t="s">
        <v>442</v>
      </c>
      <c r="D42" s="125">
        <v>315100</v>
      </c>
      <c r="E42" s="125">
        <v>63426</v>
      </c>
      <c r="F42" s="130">
        <f t="shared" si="1"/>
        <v>251674</v>
      </c>
    </row>
    <row r="43" spans="1:6" s="83" customFormat="1" ht="44.25" customHeight="1">
      <c r="A43" s="160" t="s">
        <v>15</v>
      </c>
      <c r="B43" s="159">
        <v>200</v>
      </c>
      <c r="C43" s="44" t="s">
        <v>471</v>
      </c>
      <c r="D43" s="126">
        <f>D44</f>
        <v>6900</v>
      </c>
      <c r="E43" s="126">
        <f>E44</f>
        <v>6880.09</v>
      </c>
      <c r="F43" s="137">
        <f t="shared" si="1"/>
        <v>19.909999999999854</v>
      </c>
    </row>
    <row r="44" spans="1:6" s="83" customFormat="1" ht="24" customHeight="1">
      <c r="A44" s="160" t="s">
        <v>16</v>
      </c>
      <c r="B44" s="159">
        <v>200</v>
      </c>
      <c r="C44" s="44" t="s">
        <v>489</v>
      </c>
      <c r="D44" s="126">
        <f>D45</f>
        <v>6900</v>
      </c>
      <c r="E44" s="126">
        <f>E45</f>
        <v>6880.09</v>
      </c>
      <c r="F44" s="137">
        <f t="shared" si="1"/>
        <v>19.909999999999854</v>
      </c>
    </row>
    <row r="45" spans="1:6" s="83" customFormat="1" ht="24.75" customHeight="1">
      <c r="A45" s="104" t="s">
        <v>17</v>
      </c>
      <c r="B45" s="110">
        <v>200</v>
      </c>
      <c r="C45" s="81" t="s">
        <v>470</v>
      </c>
      <c r="D45" s="125">
        <v>6900</v>
      </c>
      <c r="E45" s="125">
        <v>6880.09</v>
      </c>
      <c r="F45" s="130">
        <f t="shared" si="1"/>
        <v>19.909999999999854</v>
      </c>
    </row>
    <row r="46" spans="1:6" s="83" customFormat="1" ht="36" customHeight="1">
      <c r="A46" s="155" t="s">
        <v>35</v>
      </c>
      <c r="B46" s="67">
        <v>200</v>
      </c>
      <c r="C46" s="82" t="s">
        <v>443</v>
      </c>
      <c r="D46" s="120">
        <f aca="true" t="shared" si="2" ref="D46:F47">D47</f>
        <v>200</v>
      </c>
      <c r="E46" s="120"/>
      <c r="F46" s="129">
        <f t="shared" si="2"/>
        <v>200</v>
      </c>
    </row>
    <row r="47" spans="1:6" s="83" customFormat="1" ht="18.75" customHeight="1">
      <c r="A47" s="154" t="s">
        <v>444</v>
      </c>
      <c r="B47" s="67">
        <v>200</v>
      </c>
      <c r="C47" s="82" t="s">
        <v>445</v>
      </c>
      <c r="D47" s="120">
        <f t="shared" si="2"/>
        <v>200</v>
      </c>
      <c r="E47" s="120">
        <f>E48</f>
        <v>0</v>
      </c>
      <c r="F47" s="129">
        <f aca="true" t="shared" si="3" ref="D47:F50">F48</f>
        <v>200</v>
      </c>
    </row>
    <row r="48" spans="1:6" s="83" customFormat="1" ht="135.75" customHeight="1">
      <c r="A48" s="154" t="s">
        <v>475</v>
      </c>
      <c r="B48" s="67">
        <v>200</v>
      </c>
      <c r="C48" s="82" t="s">
        <v>446</v>
      </c>
      <c r="D48" s="120">
        <f t="shared" si="3"/>
        <v>200</v>
      </c>
      <c r="E48" s="120">
        <f>E49</f>
        <v>0</v>
      </c>
      <c r="F48" s="129">
        <f t="shared" si="3"/>
        <v>200</v>
      </c>
    </row>
    <row r="49" spans="1:6" s="83" customFormat="1" ht="39" customHeight="1">
      <c r="A49" s="89" t="s">
        <v>362</v>
      </c>
      <c r="B49" s="67">
        <v>200</v>
      </c>
      <c r="C49" s="82" t="s">
        <v>447</v>
      </c>
      <c r="D49" s="120">
        <f t="shared" si="3"/>
        <v>200</v>
      </c>
      <c r="E49" s="120">
        <f t="shared" si="3"/>
        <v>0</v>
      </c>
      <c r="F49" s="129">
        <f t="shared" si="3"/>
        <v>200</v>
      </c>
    </row>
    <row r="50" spans="1:6" s="83" customFormat="1" ht="16.5" customHeight="1">
      <c r="A50" s="86" t="s">
        <v>354</v>
      </c>
      <c r="B50" s="67">
        <v>200</v>
      </c>
      <c r="C50" s="82" t="s">
        <v>448</v>
      </c>
      <c r="D50" s="128">
        <f t="shared" si="3"/>
        <v>200</v>
      </c>
      <c r="E50" s="128">
        <f t="shared" si="3"/>
        <v>0</v>
      </c>
      <c r="F50" s="142">
        <f t="shared" si="3"/>
        <v>200</v>
      </c>
    </row>
    <row r="51" spans="1:6" s="83" customFormat="1" ht="25.5" customHeight="1">
      <c r="A51" s="104" t="s">
        <v>355</v>
      </c>
      <c r="B51" s="110">
        <v>200</v>
      </c>
      <c r="C51" s="81" t="s">
        <v>449</v>
      </c>
      <c r="D51" s="127">
        <v>200</v>
      </c>
      <c r="E51" s="127">
        <v>0</v>
      </c>
      <c r="F51" s="130">
        <f>D51-E51</f>
        <v>200</v>
      </c>
    </row>
    <row r="52" spans="1:6" s="84" customFormat="1" ht="27" customHeight="1">
      <c r="A52" s="89" t="s">
        <v>370</v>
      </c>
      <c r="B52" s="113">
        <v>200</v>
      </c>
      <c r="C52" s="82" t="s">
        <v>332</v>
      </c>
      <c r="D52" s="120">
        <f>D54+D73</f>
        <v>187500</v>
      </c>
      <c r="E52" s="120">
        <f>E54+E73</f>
        <v>36264.7</v>
      </c>
      <c r="F52" s="120">
        <f>D52-E52</f>
        <v>151235.3</v>
      </c>
    </row>
    <row r="53" spans="1:6" s="84" customFormat="1" ht="15" customHeight="1" hidden="1">
      <c r="A53" s="93"/>
      <c r="B53" s="67">
        <v>200</v>
      </c>
      <c r="C53" s="82"/>
      <c r="D53" s="120" t="e">
        <f>#REF!</f>
        <v>#REF!</v>
      </c>
      <c r="E53" s="120" t="e">
        <f>#REF!</f>
        <v>#REF!</v>
      </c>
      <c r="F53" s="120"/>
    </row>
    <row r="54" spans="1:6" s="84" customFormat="1" ht="61.5" customHeight="1">
      <c r="A54" s="155" t="s">
        <v>41</v>
      </c>
      <c r="B54" s="67">
        <v>200</v>
      </c>
      <c r="C54" s="82" t="s">
        <v>64</v>
      </c>
      <c r="D54" s="120">
        <f>D55+D61+D67</f>
        <v>3000</v>
      </c>
      <c r="E54" s="120">
        <f>E55+E61+E67</f>
        <v>0</v>
      </c>
      <c r="F54" s="120">
        <f aca="true" t="shared" si="4" ref="F54:F85">D54-E54</f>
        <v>3000</v>
      </c>
    </row>
    <row r="55" spans="1:6" s="84" customFormat="1" ht="33.75" customHeight="1">
      <c r="A55" s="155" t="s">
        <v>42</v>
      </c>
      <c r="B55" s="67">
        <v>200</v>
      </c>
      <c r="C55" s="82" t="s">
        <v>65</v>
      </c>
      <c r="D55" s="120">
        <f aca="true" t="shared" si="5" ref="D55:E59">D56</f>
        <v>1000</v>
      </c>
      <c r="E55" s="120">
        <f t="shared" si="5"/>
        <v>0</v>
      </c>
      <c r="F55" s="120">
        <f t="shared" si="4"/>
        <v>1000</v>
      </c>
    </row>
    <row r="56" spans="1:6" s="84" customFormat="1" ht="93" customHeight="1">
      <c r="A56" s="155" t="s">
        <v>44</v>
      </c>
      <c r="B56" s="67">
        <v>200</v>
      </c>
      <c r="C56" s="82" t="s">
        <v>66</v>
      </c>
      <c r="D56" s="120">
        <f t="shared" si="5"/>
        <v>1000</v>
      </c>
      <c r="E56" s="120">
        <f t="shared" si="5"/>
        <v>0</v>
      </c>
      <c r="F56" s="120">
        <f t="shared" si="4"/>
        <v>1000</v>
      </c>
    </row>
    <row r="57" spans="1:6" s="84" customFormat="1" ht="43.5" customHeight="1">
      <c r="A57" s="89" t="s">
        <v>378</v>
      </c>
      <c r="B57" s="67">
        <v>200</v>
      </c>
      <c r="C57" s="82" t="s">
        <v>67</v>
      </c>
      <c r="D57" s="120">
        <f t="shared" si="5"/>
        <v>1000</v>
      </c>
      <c r="E57" s="120">
        <f t="shared" si="5"/>
        <v>0</v>
      </c>
      <c r="F57" s="120">
        <f t="shared" si="4"/>
        <v>1000</v>
      </c>
    </row>
    <row r="58" spans="1:6" s="84" customFormat="1" ht="39" customHeight="1">
      <c r="A58" s="89" t="s">
        <v>362</v>
      </c>
      <c r="B58" s="67">
        <v>200</v>
      </c>
      <c r="C58" s="82" t="s">
        <v>68</v>
      </c>
      <c r="D58" s="120">
        <f t="shared" si="5"/>
        <v>1000</v>
      </c>
      <c r="E58" s="120">
        <f t="shared" si="5"/>
        <v>0</v>
      </c>
      <c r="F58" s="120">
        <f t="shared" si="4"/>
        <v>1000</v>
      </c>
    </row>
    <row r="59" spans="1:6" s="84" customFormat="1" ht="13.5" customHeight="1">
      <c r="A59" s="86" t="s">
        <v>347</v>
      </c>
      <c r="B59" s="67">
        <v>200</v>
      </c>
      <c r="C59" s="82" t="s">
        <v>69</v>
      </c>
      <c r="D59" s="120">
        <f t="shared" si="5"/>
        <v>1000</v>
      </c>
      <c r="E59" s="120">
        <f t="shared" si="5"/>
        <v>0</v>
      </c>
      <c r="F59" s="120">
        <f t="shared" si="4"/>
        <v>1000</v>
      </c>
    </row>
    <row r="60" spans="1:6" s="84" customFormat="1" ht="15" customHeight="1">
      <c r="A60" s="104" t="s">
        <v>351</v>
      </c>
      <c r="B60" s="110">
        <v>200</v>
      </c>
      <c r="C60" s="81" t="s">
        <v>70</v>
      </c>
      <c r="D60" s="125">
        <v>1000</v>
      </c>
      <c r="E60" s="125">
        <v>0</v>
      </c>
      <c r="F60" s="130">
        <f t="shared" si="4"/>
        <v>1000</v>
      </c>
    </row>
    <row r="61" spans="1:6" s="84" customFormat="1" ht="33.75" customHeight="1">
      <c r="A61" s="155" t="s">
        <v>455</v>
      </c>
      <c r="B61" s="67">
        <v>200</v>
      </c>
      <c r="C61" s="82" t="s">
        <v>457</v>
      </c>
      <c r="D61" s="120">
        <f aca="true" t="shared" si="6" ref="D61:E65">D62</f>
        <v>1000</v>
      </c>
      <c r="E61" s="120">
        <f t="shared" si="6"/>
        <v>0</v>
      </c>
      <c r="F61" s="120">
        <f t="shared" si="4"/>
        <v>1000</v>
      </c>
    </row>
    <row r="62" spans="1:6" s="84" customFormat="1" ht="91.5" customHeight="1">
      <c r="A62" s="155" t="s">
        <v>456</v>
      </c>
      <c r="B62" s="67">
        <v>200</v>
      </c>
      <c r="C62" s="82" t="s">
        <v>457</v>
      </c>
      <c r="D62" s="120">
        <f t="shared" si="6"/>
        <v>1000</v>
      </c>
      <c r="E62" s="120">
        <f t="shared" si="6"/>
        <v>0</v>
      </c>
      <c r="F62" s="120">
        <f t="shared" si="4"/>
        <v>1000</v>
      </c>
    </row>
    <row r="63" spans="1:6" s="84" customFormat="1" ht="24" customHeight="1">
      <c r="A63" s="89" t="s">
        <v>378</v>
      </c>
      <c r="B63" s="67">
        <v>200</v>
      </c>
      <c r="C63" s="82" t="s">
        <v>458</v>
      </c>
      <c r="D63" s="120">
        <f t="shared" si="6"/>
        <v>1000</v>
      </c>
      <c r="E63" s="120">
        <f t="shared" si="6"/>
        <v>0</v>
      </c>
      <c r="F63" s="120">
        <f t="shared" si="4"/>
        <v>1000</v>
      </c>
    </row>
    <row r="64" spans="1:6" s="84" customFormat="1" ht="24" customHeight="1">
      <c r="A64" s="89" t="s">
        <v>362</v>
      </c>
      <c r="B64" s="67">
        <v>200</v>
      </c>
      <c r="C64" s="82" t="s">
        <v>459</v>
      </c>
      <c r="D64" s="120">
        <f t="shared" si="6"/>
        <v>1000</v>
      </c>
      <c r="E64" s="120">
        <f t="shared" si="6"/>
        <v>0</v>
      </c>
      <c r="F64" s="120">
        <f t="shared" si="4"/>
        <v>1000</v>
      </c>
    </row>
    <row r="65" spans="1:6" s="84" customFormat="1" ht="24" customHeight="1">
      <c r="A65" s="86" t="s">
        <v>347</v>
      </c>
      <c r="B65" s="67">
        <v>200</v>
      </c>
      <c r="C65" s="82" t="s">
        <v>460</v>
      </c>
      <c r="D65" s="120">
        <f t="shared" si="6"/>
        <v>1000</v>
      </c>
      <c r="E65" s="120">
        <f t="shared" si="6"/>
        <v>0</v>
      </c>
      <c r="F65" s="120">
        <f t="shared" si="4"/>
        <v>1000</v>
      </c>
    </row>
    <row r="66" spans="1:6" s="84" customFormat="1" ht="24" customHeight="1">
      <c r="A66" s="104" t="s">
        <v>351</v>
      </c>
      <c r="B66" s="110">
        <v>200</v>
      </c>
      <c r="C66" s="81" t="s">
        <v>461</v>
      </c>
      <c r="D66" s="125">
        <v>1000</v>
      </c>
      <c r="E66" s="125">
        <v>0</v>
      </c>
      <c r="F66" s="125">
        <f t="shared" si="4"/>
        <v>1000</v>
      </c>
    </row>
    <row r="67" spans="1:6" s="84" customFormat="1" ht="44.25" customHeight="1">
      <c r="A67" s="155" t="s">
        <v>71</v>
      </c>
      <c r="B67" s="67">
        <v>200</v>
      </c>
      <c r="C67" s="82" t="s">
        <v>72</v>
      </c>
      <c r="D67" s="120">
        <f aca="true" t="shared" si="7" ref="D67:E71">D68</f>
        <v>1000</v>
      </c>
      <c r="E67" s="120">
        <f t="shared" si="7"/>
        <v>0</v>
      </c>
      <c r="F67" s="120">
        <f t="shared" si="4"/>
        <v>1000</v>
      </c>
    </row>
    <row r="68" spans="1:6" s="84" customFormat="1" ht="24" customHeight="1">
      <c r="A68" s="155" t="s">
        <v>73</v>
      </c>
      <c r="B68" s="67">
        <v>200</v>
      </c>
      <c r="C68" s="82" t="s">
        <v>74</v>
      </c>
      <c r="D68" s="120">
        <f t="shared" si="7"/>
        <v>1000</v>
      </c>
      <c r="E68" s="120">
        <f t="shared" si="7"/>
        <v>0</v>
      </c>
      <c r="F68" s="120">
        <f t="shared" si="4"/>
        <v>1000</v>
      </c>
    </row>
    <row r="69" spans="1:6" s="84" customFormat="1" ht="23.25" customHeight="1">
      <c r="A69" s="89" t="s">
        <v>378</v>
      </c>
      <c r="B69" s="67">
        <v>200</v>
      </c>
      <c r="C69" s="82" t="s">
        <v>75</v>
      </c>
      <c r="D69" s="120">
        <f t="shared" si="7"/>
        <v>1000</v>
      </c>
      <c r="E69" s="120">
        <f t="shared" si="7"/>
        <v>0</v>
      </c>
      <c r="F69" s="120">
        <f t="shared" si="4"/>
        <v>1000</v>
      </c>
    </row>
    <row r="70" spans="1:6" s="84" customFormat="1" ht="23.25" customHeight="1">
      <c r="A70" s="89" t="s">
        <v>362</v>
      </c>
      <c r="B70" s="67">
        <v>200</v>
      </c>
      <c r="C70" s="82" t="s">
        <v>76</v>
      </c>
      <c r="D70" s="120">
        <f t="shared" si="7"/>
        <v>1000</v>
      </c>
      <c r="E70" s="120">
        <f t="shared" si="7"/>
        <v>0</v>
      </c>
      <c r="F70" s="120">
        <f t="shared" si="4"/>
        <v>1000</v>
      </c>
    </row>
    <row r="71" spans="1:6" s="84" customFormat="1" ht="15" customHeight="1">
      <c r="A71" s="86" t="s">
        <v>347</v>
      </c>
      <c r="B71" s="67">
        <v>200</v>
      </c>
      <c r="C71" s="82" t="s">
        <v>77</v>
      </c>
      <c r="D71" s="120">
        <f t="shared" si="7"/>
        <v>1000</v>
      </c>
      <c r="E71" s="120">
        <f t="shared" si="7"/>
        <v>0</v>
      </c>
      <c r="F71" s="120">
        <f t="shared" si="4"/>
        <v>1000</v>
      </c>
    </row>
    <row r="72" spans="1:6" s="84" customFormat="1" ht="19.5" customHeight="1">
      <c r="A72" s="104" t="s">
        <v>351</v>
      </c>
      <c r="B72" s="110">
        <v>200</v>
      </c>
      <c r="C72" s="81" t="s">
        <v>78</v>
      </c>
      <c r="D72" s="125">
        <v>1000</v>
      </c>
      <c r="E72" s="125">
        <v>0</v>
      </c>
      <c r="F72" s="130">
        <f t="shared" si="4"/>
        <v>1000</v>
      </c>
    </row>
    <row r="73" spans="1:6" s="84" customFormat="1" ht="38.25" customHeight="1">
      <c r="A73" s="155" t="s">
        <v>35</v>
      </c>
      <c r="B73" s="67">
        <v>200</v>
      </c>
      <c r="C73" s="82" t="s">
        <v>332</v>
      </c>
      <c r="D73" s="120">
        <f>D74</f>
        <v>184500</v>
      </c>
      <c r="E73" s="120">
        <f>E74</f>
        <v>36264.7</v>
      </c>
      <c r="F73" s="129">
        <f t="shared" si="4"/>
        <v>148235.3</v>
      </c>
    </row>
    <row r="74" spans="1:6" s="84" customFormat="1" ht="19.5" customHeight="1">
      <c r="A74" s="154" t="s">
        <v>444</v>
      </c>
      <c r="B74" s="67">
        <v>200</v>
      </c>
      <c r="C74" s="82" t="s">
        <v>79</v>
      </c>
      <c r="D74" s="120">
        <f>D75+D81+D87</f>
        <v>184500</v>
      </c>
      <c r="E74" s="120">
        <f>E75+E81+E87</f>
        <v>36264.7</v>
      </c>
      <c r="F74" s="129">
        <f t="shared" si="4"/>
        <v>148235.3</v>
      </c>
    </row>
    <row r="75" spans="1:6" s="84" customFormat="1" ht="128.25" customHeight="1">
      <c r="A75" s="155" t="s">
        <v>45</v>
      </c>
      <c r="B75" s="67">
        <v>200</v>
      </c>
      <c r="C75" s="82" t="s">
        <v>80</v>
      </c>
      <c r="D75" s="120">
        <f aca="true" t="shared" si="8" ref="D75:E79">D76</f>
        <v>28200</v>
      </c>
      <c r="E75" s="120">
        <f t="shared" si="8"/>
        <v>0</v>
      </c>
      <c r="F75" s="129">
        <f t="shared" si="4"/>
        <v>28200</v>
      </c>
    </row>
    <row r="76" spans="1:6" s="84" customFormat="1" ht="35.25" customHeight="1">
      <c r="A76" s="89" t="s">
        <v>377</v>
      </c>
      <c r="B76" s="67">
        <v>200</v>
      </c>
      <c r="C76" s="82" t="s">
        <v>81</v>
      </c>
      <c r="D76" s="120">
        <f t="shared" si="8"/>
        <v>28200</v>
      </c>
      <c r="E76" s="120">
        <f t="shared" si="8"/>
        <v>0</v>
      </c>
      <c r="F76" s="129">
        <f t="shared" si="4"/>
        <v>28200</v>
      </c>
    </row>
    <row r="77" spans="1:6" s="84" customFormat="1" ht="33.75" customHeight="1">
      <c r="A77" s="89" t="s">
        <v>378</v>
      </c>
      <c r="B77" s="67">
        <v>200</v>
      </c>
      <c r="C77" s="82" t="s">
        <v>82</v>
      </c>
      <c r="D77" s="120">
        <f t="shared" si="8"/>
        <v>28200</v>
      </c>
      <c r="E77" s="120">
        <f t="shared" si="8"/>
        <v>0</v>
      </c>
      <c r="F77" s="129">
        <f t="shared" si="4"/>
        <v>28200</v>
      </c>
    </row>
    <row r="78" spans="1:6" s="84" customFormat="1" ht="35.25" customHeight="1">
      <c r="A78" s="89" t="s">
        <v>362</v>
      </c>
      <c r="B78" s="67">
        <v>200</v>
      </c>
      <c r="C78" s="82" t="s">
        <v>83</v>
      </c>
      <c r="D78" s="120">
        <f t="shared" si="8"/>
        <v>28200</v>
      </c>
      <c r="E78" s="120">
        <f t="shared" si="8"/>
        <v>0</v>
      </c>
      <c r="F78" s="129">
        <f t="shared" si="4"/>
        <v>28200</v>
      </c>
    </row>
    <row r="79" spans="1:6" s="84" customFormat="1" ht="16.5" customHeight="1">
      <c r="A79" s="86" t="s">
        <v>347</v>
      </c>
      <c r="B79" s="67">
        <v>200</v>
      </c>
      <c r="C79" s="82" t="s">
        <v>84</v>
      </c>
      <c r="D79" s="120">
        <f t="shared" si="8"/>
        <v>28200</v>
      </c>
      <c r="E79" s="120">
        <f t="shared" si="8"/>
        <v>0</v>
      </c>
      <c r="F79" s="129">
        <f t="shared" si="4"/>
        <v>28200</v>
      </c>
    </row>
    <row r="80" spans="1:6" s="84" customFormat="1" ht="15" customHeight="1">
      <c r="A80" s="104" t="s">
        <v>351</v>
      </c>
      <c r="B80" s="110">
        <v>200</v>
      </c>
      <c r="C80" s="81" t="s">
        <v>85</v>
      </c>
      <c r="D80" s="125">
        <v>28200</v>
      </c>
      <c r="E80" s="125">
        <v>0</v>
      </c>
      <c r="F80" s="130">
        <f t="shared" si="4"/>
        <v>28200</v>
      </c>
    </row>
    <row r="81" spans="1:6" s="83" customFormat="1" ht="72" customHeight="1">
      <c r="A81" s="89" t="s">
        <v>462</v>
      </c>
      <c r="B81" s="67">
        <v>200</v>
      </c>
      <c r="C81" s="82" t="s">
        <v>387</v>
      </c>
      <c r="D81" s="120">
        <f aca="true" t="shared" si="9" ref="D81:E85">D82</f>
        <v>120000</v>
      </c>
      <c r="E81" s="120">
        <f t="shared" si="9"/>
        <v>0</v>
      </c>
      <c r="F81" s="120">
        <f t="shared" si="4"/>
        <v>120000</v>
      </c>
    </row>
    <row r="82" spans="1:6" s="83" customFormat="1" ht="32.25" customHeight="1">
      <c r="A82" s="89" t="s">
        <v>377</v>
      </c>
      <c r="B82" s="67">
        <v>200</v>
      </c>
      <c r="C82" s="82" t="s">
        <v>386</v>
      </c>
      <c r="D82" s="120">
        <f t="shared" si="9"/>
        <v>120000</v>
      </c>
      <c r="E82" s="120">
        <f t="shared" si="9"/>
        <v>0</v>
      </c>
      <c r="F82" s="120">
        <f t="shared" si="4"/>
        <v>120000</v>
      </c>
    </row>
    <row r="83" spans="1:6" s="83" customFormat="1" ht="21.75" customHeight="1">
      <c r="A83" s="89" t="s">
        <v>378</v>
      </c>
      <c r="B83" s="67">
        <v>200</v>
      </c>
      <c r="C83" s="82" t="s">
        <v>385</v>
      </c>
      <c r="D83" s="120">
        <f t="shared" si="9"/>
        <v>120000</v>
      </c>
      <c r="E83" s="120">
        <f t="shared" si="9"/>
        <v>0</v>
      </c>
      <c r="F83" s="120">
        <f t="shared" si="4"/>
        <v>120000</v>
      </c>
    </row>
    <row r="84" spans="1:6" s="83" customFormat="1" ht="21.75" customHeight="1">
      <c r="A84" s="89" t="s">
        <v>362</v>
      </c>
      <c r="B84" s="67">
        <v>200</v>
      </c>
      <c r="C84" s="82" t="s">
        <v>384</v>
      </c>
      <c r="D84" s="120">
        <f t="shared" si="9"/>
        <v>120000</v>
      </c>
      <c r="E84" s="120">
        <f t="shared" si="9"/>
        <v>0</v>
      </c>
      <c r="F84" s="120">
        <f t="shared" si="4"/>
        <v>120000</v>
      </c>
    </row>
    <row r="85" spans="1:6" s="83" customFormat="1" ht="21.75" customHeight="1">
      <c r="A85" s="86" t="s">
        <v>347</v>
      </c>
      <c r="B85" s="67">
        <v>200</v>
      </c>
      <c r="C85" s="82" t="s">
        <v>383</v>
      </c>
      <c r="D85" s="120">
        <f t="shared" si="9"/>
        <v>120000</v>
      </c>
      <c r="E85" s="120">
        <f t="shared" si="9"/>
        <v>0</v>
      </c>
      <c r="F85" s="120">
        <f t="shared" si="4"/>
        <v>120000</v>
      </c>
    </row>
    <row r="86" spans="1:6" s="83" customFormat="1" ht="21.75" customHeight="1">
      <c r="A86" s="104" t="s">
        <v>351</v>
      </c>
      <c r="B86" s="110">
        <v>200</v>
      </c>
      <c r="C86" s="81" t="s">
        <v>382</v>
      </c>
      <c r="D86" s="125">
        <v>120000</v>
      </c>
      <c r="E86" s="125">
        <v>0</v>
      </c>
      <c r="F86" s="125">
        <f aca="true" t="shared" si="10" ref="F86:F117">D86-E86</f>
        <v>120000</v>
      </c>
    </row>
    <row r="87" spans="1:6" s="83" customFormat="1" ht="46.5" customHeight="1">
      <c r="A87" s="160" t="s">
        <v>15</v>
      </c>
      <c r="B87" s="159">
        <v>200</v>
      </c>
      <c r="C87" s="44" t="s">
        <v>474</v>
      </c>
      <c r="D87" s="126">
        <f>D88</f>
        <v>36300</v>
      </c>
      <c r="E87" s="126">
        <f>E88</f>
        <v>36264.7</v>
      </c>
      <c r="F87" s="126">
        <f t="shared" si="10"/>
        <v>35.30000000000291</v>
      </c>
    </row>
    <row r="88" spans="1:6" s="83" customFormat="1" ht="24" customHeight="1">
      <c r="A88" s="160" t="s">
        <v>16</v>
      </c>
      <c r="B88" s="159">
        <v>200</v>
      </c>
      <c r="C88" s="44" t="s">
        <v>473</v>
      </c>
      <c r="D88" s="126">
        <f>D89</f>
        <v>36300</v>
      </c>
      <c r="E88" s="126">
        <f>E89</f>
        <v>36264.7</v>
      </c>
      <c r="F88" s="126">
        <f t="shared" si="10"/>
        <v>35.30000000000291</v>
      </c>
    </row>
    <row r="89" spans="1:6" s="83" customFormat="1" ht="21.75" customHeight="1">
      <c r="A89" s="104" t="s">
        <v>17</v>
      </c>
      <c r="B89" s="110">
        <v>200</v>
      </c>
      <c r="C89" s="81" t="s">
        <v>472</v>
      </c>
      <c r="D89" s="125">
        <v>36300</v>
      </c>
      <c r="E89" s="125">
        <v>36264.7</v>
      </c>
      <c r="F89" s="125">
        <f t="shared" si="10"/>
        <v>35.30000000000291</v>
      </c>
    </row>
    <row r="90" spans="1:6" s="83" customFormat="1" ht="21.75" customHeight="1">
      <c r="A90" s="95" t="s">
        <v>357</v>
      </c>
      <c r="B90" s="67">
        <v>200</v>
      </c>
      <c r="C90" s="82" t="s">
        <v>333</v>
      </c>
      <c r="D90" s="120">
        <f aca="true" t="shared" si="11" ref="D90:E94">D91</f>
        <v>164700</v>
      </c>
      <c r="E90" s="120">
        <f t="shared" si="11"/>
        <v>41630.159999999996</v>
      </c>
      <c r="F90" s="129">
        <f t="shared" si="10"/>
        <v>123069.84</v>
      </c>
    </row>
    <row r="91" spans="1:6" s="83" customFormat="1" ht="22.5" customHeight="1">
      <c r="A91" s="89" t="s">
        <v>371</v>
      </c>
      <c r="B91" s="67">
        <v>200</v>
      </c>
      <c r="C91" s="82" t="s">
        <v>334</v>
      </c>
      <c r="D91" s="120">
        <f t="shared" si="11"/>
        <v>164700</v>
      </c>
      <c r="E91" s="120">
        <f t="shared" si="11"/>
        <v>41630.159999999996</v>
      </c>
      <c r="F91" s="129">
        <f t="shared" si="10"/>
        <v>123069.84</v>
      </c>
    </row>
    <row r="92" spans="1:6" s="83" customFormat="1" ht="38.25" customHeight="1">
      <c r="A92" s="155" t="s">
        <v>35</v>
      </c>
      <c r="B92" s="67">
        <v>200</v>
      </c>
      <c r="C92" s="82" t="s">
        <v>86</v>
      </c>
      <c r="D92" s="120">
        <f t="shared" si="11"/>
        <v>164700</v>
      </c>
      <c r="E92" s="120">
        <f t="shared" si="11"/>
        <v>41630.159999999996</v>
      </c>
      <c r="F92" s="129">
        <f t="shared" si="10"/>
        <v>123069.84</v>
      </c>
    </row>
    <row r="93" spans="1:6" s="83" customFormat="1" ht="111.75" customHeight="1">
      <c r="A93" s="155" t="s">
        <v>367</v>
      </c>
      <c r="B93" s="67">
        <v>200</v>
      </c>
      <c r="C93" s="82" t="s">
        <v>100</v>
      </c>
      <c r="D93" s="120">
        <f t="shared" si="11"/>
        <v>164700</v>
      </c>
      <c r="E93" s="120">
        <f t="shared" si="11"/>
        <v>41630.159999999996</v>
      </c>
      <c r="F93" s="129">
        <f t="shared" si="10"/>
        <v>123069.84</v>
      </c>
    </row>
    <row r="94" spans="1:6" s="83" customFormat="1" ht="23.25" customHeight="1">
      <c r="A94" s="89" t="s">
        <v>363</v>
      </c>
      <c r="B94" s="67">
        <v>200</v>
      </c>
      <c r="C94" s="82" t="s">
        <v>490</v>
      </c>
      <c r="D94" s="120">
        <f t="shared" si="11"/>
        <v>164700</v>
      </c>
      <c r="E94" s="120">
        <f t="shared" si="11"/>
        <v>41630.159999999996</v>
      </c>
      <c r="F94" s="129">
        <f t="shared" si="10"/>
        <v>123069.84</v>
      </c>
    </row>
    <row r="95" spans="1:6" s="83" customFormat="1" ht="22.5" customHeight="1">
      <c r="A95" s="86" t="s">
        <v>343</v>
      </c>
      <c r="B95" s="67">
        <v>200</v>
      </c>
      <c r="C95" s="82" t="s">
        <v>101</v>
      </c>
      <c r="D95" s="120">
        <f>D96+D97</f>
        <v>164700</v>
      </c>
      <c r="E95" s="120">
        <f>E96+E97</f>
        <v>41630.159999999996</v>
      </c>
      <c r="F95" s="129">
        <f t="shared" si="10"/>
        <v>123069.84</v>
      </c>
    </row>
    <row r="96" spans="1:6" s="83" customFormat="1" ht="15" customHeight="1">
      <c r="A96" s="104" t="s">
        <v>344</v>
      </c>
      <c r="B96" s="110">
        <v>200</v>
      </c>
      <c r="C96" s="81" t="s">
        <v>102</v>
      </c>
      <c r="D96" s="125">
        <v>131800</v>
      </c>
      <c r="E96" s="125">
        <v>32257.35</v>
      </c>
      <c r="F96" s="130">
        <f t="shared" si="10"/>
        <v>99542.65</v>
      </c>
    </row>
    <row r="97" spans="1:6" s="83" customFormat="1" ht="24" customHeight="1">
      <c r="A97" s="104" t="s">
        <v>346</v>
      </c>
      <c r="B97" s="110">
        <v>200</v>
      </c>
      <c r="C97" s="81" t="s">
        <v>103</v>
      </c>
      <c r="D97" s="125">
        <v>32900</v>
      </c>
      <c r="E97" s="125">
        <v>9372.81</v>
      </c>
      <c r="F97" s="130">
        <f t="shared" si="10"/>
        <v>23527.190000000002</v>
      </c>
    </row>
    <row r="98" spans="1:6" s="83" customFormat="1" ht="37.5" customHeight="1">
      <c r="A98" s="95" t="s">
        <v>358</v>
      </c>
      <c r="B98" s="67">
        <v>200</v>
      </c>
      <c r="C98" s="82" t="s">
        <v>335</v>
      </c>
      <c r="D98" s="120">
        <f aca="true" t="shared" si="12" ref="D98:E100">D99</f>
        <v>74300</v>
      </c>
      <c r="E98" s="120">
        <f t="shared" si="12"/>
        <v>0</v>
      </c>
      <c r="F98" s="129">
        <f t="shared" si="10"/>
        <v>74300</v>
      </c>
    </row>
    <row r="99" spans="1:6" s="83" customFormat="1" ht="44.25" customHeight="1">
      <c r="A99" s="89" t="s">
        <v>372</v>
      </c>
      <c r="B99" s="67">
        <v>200</v>
      </c>
      <c r="C99" s="82" t="s">
        <v>336</v>
      </c>
      <c r="D99" s="120">
        <f t="shared" si="12"/>
        <v>74300</v>
      </c>
      <c r="E99" s="120">
        <f t="shared" si="12"/>
        <v>0</v>
      </c>
      <c r="F99" s="129">
        <f t="shared" si="10"/>
        <v>74300</v>
      </c>
    </row>
    <row r="100" spans="1:6" s="83" customFormat="1" ht="85.5" customHeight="1">
      <c r="A100" s="155" t="s">
        <v>46</v>
      </c>
      <c r="B100" s="67">
        <v>200</v>
      </c>
      <c r="C100" s="82" t="s">
        <v>104</v>
      </c>
      <c r="D100" s="120">
        <f t="shared" si="12"/>
        <v>74300</v>
      </c>
      <c r="E100" s="120">
        <f t="shared" si="12"/>
        <v>0</v>
      </c>
      <c r="F100" s="129">
        <f t="shared" si="10"/>
        <v>74300</v>
      </c>
    </row>
    <row r="101" spans="1:6" s="83" customFormat="1" ht="23.25" customHeight="1">
      <c r="A101" s="155" t="s">
        <v>105</v>
      </c>
      <c r="B101" s="67">
        <v>200</v>
      </c>
      <c r="C101" s="82" t="s">
        <v>104</v>
      </c>
      <c r="D101" s="120">
        <f>D102+D107+D112</f>
        <v>74300</v>
      </c>
      <c r="E101" s="120">
        <f>E102+E112</f>
        <v>0</v>
      </c>
      <c r="F101" s="129">
        <f t="shared" si="10"/>
        <v>74300</v>
      </c>
    </row>
    <row r="102" spans="1:6" s="83" customFormat="1" ht="114" customHeight="1">
      <c r="A102" s="155" t="s">
        <v>463</v>
      </c>
      <c r="B102" s="67">
        <v>200</v>
      </c>
      <c r="C102" s="82" t="s">
        <v>491</v>
      </c>
      <c r="D102" s="120">
        <f aca="true" t="shared" si="13" ref="D102:E105">D103</f>
        <v>17900</v>
      </c>
      <c r="E102" s="120">
        <f t="shared" si="13"/>
        <v>0</v>
      </c>
      <c r="F102" s="120">
        <f t="shared" si="10"/>
        <v>17900</v>
      </c>
    </row>
    <row r="103" spans="1:6" s="83" customFormat="1" ht="26.25" customHeight="1">
      <c r="A103" s="89" t="s">
        <v>378</v>
      </c>
      <c r="B103" s="67">
        <v>200</v>
      </c>
      <c r="C103" s="82" t="s">
        <v>21</v>
      </c>
      <c r="D103" s="120">
        <f t="shared" si="13"/>
        <v>17900</v>
      </c>
      <c r="E103" s="120">
        <f t="shared" si="13"/>
        <v>0</v>
      </c>
      <c r="F103" s="120">
        <f t="shared" si="10"/>
        <v>17900</v>
      </c>
    </row>
    <row r="104" spans="1:6" s="83" customFormat="1" ht="26.25" customHeight="1">
      <c r="A104" s="89" t="s">
        <v>362</v>
      </c>
      <c r="B104" s="67">
        <v>200</v>
      </c>
      <c r="C104" s="82" t="s">
        <v>20</v>
      </c>
      <c r="D104" s="120">
        <f t="shared" si="13"/>
        <v>17900</v>
      </c>
      <c r="E104" s="120">
        <f t="shared" si="13"/>
        <v>0</v>
      </c>
      <c r="F104" s="120">
        <f t="shared" si="10"/>
        <v>17900</v>
      </c>
    </row>
    <row r="105" spans="1:6" s="83" customFormat="1" ht="26.25" customHeight="1">
      <c r="A105" s="86" t="s">
        <v>347</v>
      </c>
      <c r="B105" s="67">
        <v>200</v>
      </c>
      <c r="C105" s="82" t="s">
        <v>19</v>
      </c>
      <c r="D105" s="120">
        <f t="shared" si="13"/>
        <v>17900</v>
      </c>
      <c r="E105" s="120">
        <f t="shared" si="13"/>
        <v>0</v>
      </c>
      <c r="F105" s="120">
        <f t="shared" si="10"/>
        <v>17900</v>
      </c>
    </row>
    <row r="106" spans="1:6" s="83" customFormat="1" ht="26.25" customHeight="1">
      <c r="A106" s="104" t="s">
        <v>351</v>
      </c>
      <c r="B106" s="110">
        <v>200</v>
      </c>
      <c r="C106" s="81" t="s">
        <v>18</v>
      </c>
      <c r="D106" s="125">
        <v>17900</v>
      </c>
      <c r="E106" s="125">
        <v>0</v>
      </c>
      <c r="F106" s="125">
        <f t="shared" si="10"/>
        <v>17900</v>
      </c>
    </row>
    <row r="107" spans="1:6" s="83" customFormat="1" ht="157.5" customHeight="1">
      <c r="A107" s="155" t="s">
        <v>47</v>
      </c>
      <c r="B107" s="67">
        <v>200</v>
      </c>
      <c r="C107" s="82" t="s">
        <v>106</v>
      </c>
      <c r="D107" s="120">
        <f>D110</f>
        <v>54300</v>
      </c>
      <c r="E107" s="120">
        <f>E108</f>
        <v>0</v>
      </c>
      <c r="F107" s="129">
        <f t="shared" si="10"/>
        <v>54300</v>
      </c>
    </row>
    <row r="108" spans="1:6" s="83" customFormat="1" ht="39.75" customHeight="1">
      <c r="A108" s="89" t="s">
        <v>378</v>
      </c>
      <c r="B108" s="67">
        <v>200</v>
      </c>
      <c r="C108" s="82" t="s">
        <v>107</v>
      </c>
      <c r="D108" s="120">
        <f>D109</f>
        <v>54300</v>
      </c>
      <c r="E108" s="120">
        <f>E109</f>
        <v>0</v>
      </c>
      <c r="F108" s="129">
        <f t="shared" si="10"/>
        <v>54300</v>
      </c>
    </row>
    <row r="109" spans="1:6" s="83" customFormat="1" ht="36" customHeight="1">
      <c r="A109" s="89" t="s">
        <v>362</v>
      </c>
      <c r="B109" s="67">
        <v>200</v>
      </c>
      <c r="C109" s="82" t="s">
        <v>108</v>
      </c>
      <c r="D109" s="120">
        <f>D110</f>
        <v>54300</v>
      </c>
      <c r="E109" s="120">
        <f>E110</f>
        <v>0</v>
      </c>
      <c r="F109" s="129">
        <f t="shared" si="10"/>
        <v>54300</v>
      </c>
    </row>
    <row r="110" spans="1:6" s="83" customFormat="1" ht="15" customHeight="1">
      <c r="A110" s="86" t="s">
        <v>347</v>
      </c>
      <c r="B110" s="67">
        <v>200</v>
      </c>
      <c r="C110" s="82" t="s">
        <v>109</v>
      </c>
      <c r="D110" s="120">
        <f>D111</f>
        <v>54300</v>
      </c>
      <c r="E110" s="120">
        <f>E111</f>
        <v>0</v>
      </c>
      <c r="F110" s="129">
        <f t="shared" si="10"/>
        <v>54300</v>
      </c>
    </row>
    <row r="111" spans="1:6" s="83" customFormat="1" ht="17.25" customHeight="1">
      <c r="A111" s="104" t="s">
        <v>351</v>
      </c>
      <c r="B111" s="110">
        <v>200</v>
      </c>
      <c r="C111" s="81" t="s">
        <v>110</v>
      </c>
      <c r="D111" s="125">
        <v>54300</v>
      </c>
      <c r="E111" s="125">
        <v>0</v>
      </c>
      <c r="F111" s="130">
        <f t="shared" si="10"/>
        <v>54300</v>
      </c>
    </row>
    <row r="112" spans="1:6" s="83" customFormat="1" ht="121.5" customHeight="1">
      <c r="A112" s="155" t="s">
        <v>0</v>
      </c>
      <c r="B112" s="67">
        <v>200</v>
      </c>
      <c r="C112" s="82" t="s">
        <v>1</v>
      </c>
      <c r="D112" s="126">
        <f aca="true" t="shared" si="14" ref="D112:E115">D113</f>
        <v>2100</v>
      </c>
      <c r="E112" s="126">
        <f t="shared" si="14"/>
        <v>0</v>
      </c>
      <c r="F112" s="126">
        <f t="shared" si="10"/>
        <v>2100</v>
      </c>
    </row>
    <row r="113" spans="1:6" s="83" customFormat="1" ht="25.5" customHeight="1">
      <c r="A113" s="89" t="s">
        <v>378</v>
      </c>
      <c r="B113" s="67">
        <v>200</v>
      </c>
      <c r="C113" s="82" t="s">
        <v>2</v>
      </c>
      <c r="D113" s="126">
        <f t="shared" si="14"/>
        <v>2100</v>
      </c>
      <c r="E113" s="126">
        <f t="shared" si="14"/>
        <v>0</v>
      </c>
      <c r="F113" s="126">
        <f t="shared" si="10"/>
        <v>2100</v>
      </c>
    </row>
    <row r="114" spans="1:6" s="83" customFormat="1" ht="24" customHeight="1">
      <c r="A114" s="89" t="s">
        <v>362</v>
      </c>
      <c r="B114" s="67">
        <v>200</v>
      </c>
      <c r="C114" s="82" t="s">
        <v>3</v>
      </c>
      <c r="D114" s="126">
        <f t="shared" si="14"/>
        <v>2100</v>
      </c>
      <c r="E114" s="126">
        <f t="shared" si="14"/>
        <v>0</v>
      </c>
      <c r="F114" s="126">
        <f t="shared" si="10"/>
        <v>2100</v>
      </c>
    </row>
    <row r="115" spans="1:6" s="83" customFormat="1" ht="17.25" customHeight="1">
      <c r="A115" s="86" t="s">
        <v>347</v>
      </c>
      <c r="B115" s="67">
        <v>200</v>
      </c>
      <c r="C115" s="82" t="s">
        <v>4</v>
      </c>
      <c r="D115" s="126">
        <f t="shared" si="14"/>
        <v>2100</v>
      </c>
      <c r="E115" s="126">
        <f t="shared" si="14"/>
        <v>0</v>
      </c>
      <c r="F115" s="126">
        <f t="shared" si="10"/>
        <v>2100</v>
      </c>
    </row>
    <row r="116" spans="1:6" s="83" customFormat="1" ht="17.25" customHeight="1">
      <c r="A116" s="104" t="s">
        <v>351</v>
      </c>
      <c r="B116" s="110">
        <v>200</v>
      </c>
      <c r="C116" s="81" t="s">
        <v>5</v>
      </c>
      <c r="D116" s="125">
        <v>2100</v>
      </c>
      <c r="E116" s="125">
        <v>0</v>
      </c>
      <c r="F116" s="130">
        <f t="shared" si="10"/>
        <v>2100</v>
      </c>
    </row>
    <row r="117" spans="1:6" s="83" customFormat="1" ht="16.5" customHeight="1">
      <c r="A117" s="95" t="s">
        <v>359</v>
      </c>
      <c r="B117" s="67">
        <v>200</v>
      </c>
      <c r="C117" s="82" t="s">
        <v>337</v>
      </c>
      <c r="D117" s="120">
        <f aca="true" t="shared" si="15" ref="D117:E119">D118</f>
        <v>345150</v>
      </c>
      <c r="E117" s="120">
        <f t="shared" si="15"/>
        <v>52607.2</v>
      </c>
      <c r="F117" s="129">
        <f t="shared" si="10"/>
        <v>292542.8</v>
      </c>
    </row>
    <row r="118" spans="1:6" s="83" customFormat="1" ht="24.75" customHeight="1">
      <c r="A118" s="89" t="s">
        <v>373</v>
      </c>
      <c r="B118" s="67">
        <v>200</v>
      </c>
      <c r="C118" s="82" t="s">
        <v>338</v>
      </c>
      <c r="D118" s="120">
        <f t="shared" si="15"/>
        <v>345150</v>
      </c>
      <c r="E118" s="120">
        <f t="shared" si="15"/>
        <v>52607.2</v>
      </c>
      <c r="F118" s="129">
        <f aca="true" t="shared" si="16" ref="F118:F149">D118-E118</f>
        <v>292542.8</v>
      </c>
    </row>
    <row r="119" spans="1:6" s="83" customFormat="1" ht="36.75" customHeight="1">
      <c r="A119" s="155" t="s">
        <v>48</v>
      </c>
      <c r="B119" s="67">
        <v>200</v>
      </c>
      <c r="C119" s="82" t="s">
        <v>111</v>
      </c>
      <c r="D119" s="120">
        <f t="shared" si="15"/>
        <v>345150</v>
      </c>
      <c r="E119" s="120">
        <f t="shared" si="15"/>
        <v>52607.2</v>
      </c>
      <c r="F119" s="129">
        <f t="shared" si="16"/>
        <v>292542.8</v>
      </c>
    </row>
    <row r="120" spans="1:6" s="83" customFormat="1" ht="27.75" customHeight="1">
      <c r="A120" s="155" t="s">
        <v>112</v>
      </c>
      <c r="B120" s="67">
        <v>200</v>
      </c>
      <c r="C120" s="82" t="s">
        <v>113</v>
      </c>
      <c r="D120" s="120">
        <f>D121+D126+D131</f>
        <v>345150</v>
      </c>
      <c r="E120" s="120">
        <f>E121+E126+E131</f>
        <v>52607.2</v>
      </c>
      <c r="F120" s="129">
        <f t="shared" si="16"/>
        <v>292542.8</v>
      </c>
    </row>
    <row r="121" spans="1:6" s="83" customFormat="1" ht="150" customHeight="1">
      <c r="A121" s="156" t="s">
        <v>49</v>
      </c>
      <c r="B121" s="67">
        <v>200</v>
      </c>
      <c r="C121" s="82" t="s">
        <v>26</v>
      </c>
      <c r="D121" s="120">
        <f aca="true" t="shared" si="17" ref="D121:E124">D122</f>
        <v>8300</v>
      </c>
      <c r="E121" s="120">
        <f t="shared" si="17"/>
        <v>0</v>
      </c>
      <c r="F121" s="129">
        <f t="shared" si="16"/>
        <v>8300</v>
      </c>
    </row>
    <row r="122" spans="1:6" s="83" customFormat="1" ht="33.75" customHeight="1">
      <c r="A122" s="89" t="s">
        <v>378</v>
      </c>
      <c r="B122" s="67">
        <v>200</v>
      </c>
      <c r="C122" s="82" t="s">
        <v>25</v>
      </c>
      <c r="D122" s="120">
        <f t="shared" si="17"/>
        <v>8300</v>
      </c>
      <c r="E122" s="120">
        <f t="shared" si="17"/>
        <v>0</v>
      </c>
      <c r="F122" s="129">
        <f t="shared" si="16"/>
        <v>8300</v>
      </c>
    </row>
    <row r="123" spans="1:6" s="83" customFormat="1" ht="33.75" customHeight="1">
      <c r="A123" s="89" t="s">
        <v>362</v>
      </c>
      <c r="B123" s="67">
        <v>200</v>
      </c>
      <c r="C123" s="82" t="s">
        <v>24</v>
      </c>
      <c r="D123" s="120">
        <f t="shared" si="17"/>
        <v>8300</v>
      </c>
      <c r="E123" s="120">
        <f t="shared" si="17"/>
        <v>0</v>
      </c>
      <c r="F123" s="129">
        <f t="shared" si="16"/>
        <v>8300</v>
      </c>
    </row>
    <row r="124" spans="1:6" s="83" customFormat="1" ht="13.5" customHeight="1">
      <c r="A124" s="86" t="s">
        <v>347</v>
      </c>
      <c r="B124" s="67">
        <v>200</v>
      </c>
      <c r="C124" s="82" t="s">
        <v>23</v>
      </c>
      <c r="D124" s="120">
        <f t="shared" si="17"/>
        <v>8300</v>
      </c>
      <c r="E124" s="120">
        <f t="shared" si="17"/>
        <v>0</v>
      </c>
      <c r="F124" s="129">
        <f t="shared" si="16"/>
        <v>8300</v>
      </c>
    </row>
    <row r="125" spans="1:6" s="83" customFormat="1" ht="26.25" customHeight="1">
      <c r="A125" s="104" t="s">
        <v>350</v>
      </c>
      <c r="B125" s="110">
        <v>200</v>
      </c>
      <c r="C125" s="81" t="s">
        <v>22</v>
      </c>
      <c r="D125" s="125">
        <v>8300</v>
      </c>
      <c r="E125" s="125">
        <v>0</v>
      </c>
      <c r="F125" s="130">
        <f t="shared" si="16"/>
        <v>8300</v>
      </c>
    </row>
    <row r="126" spans="1:6" s="83" customFormat="1" ht="150.75" customHeight="1">
      <c r="A126" s="154" t="s">
        <v>50</v>
      </c>
      <c r="B126" s="113">
        <v>200</v>
      </c>
      <c r="C126" s="82" t="s">
        <v>114</v>
      </c>
      <c r="D126" s="120">
        <f aca="true" t="shared" si="18" ref="D126:E129">D127</f>
        <v>213400</v>
      </c>
      <c r="E126" s="120">
        <f t="shared" si="18"/>
        <v>52607.2</v>
      </c>
      <c r="F126" s="129">
        <f t="shared" si="16"/>
        <v>160792.8</v>
      </c>
    </row>
    <row r="127" spans="1:6" s="83" customFormat="1" ht="34.5" customHeight="1">
      <c r="A127" s="89" t="s">
        <v>378</v>
      </c>
      <c r="B127" s="113">
        <v>200</v>
      </c>
      <c r="C127" s="82" t="s">
        <v>210</v>
      </c>
      <c r="D127" s="120">
        <f t="shared" si="18"/>
        <v>213400</v>
      </c>
      <c r="E127" s="120">
        <f t="shared" si="18"/>
        <v>52607.2</v>
      </c>
      <c r="F127" s="129">
        <f t="shared" si="16"/>
        <v>160792.8</v>
      </c>
    </row>
    <row r="128" spans="1:6" s="83" customFormat="1" ht="39.75" customHeight="1">
      <c r="A128" s="89" t="s">
        <v>362</v>
      </c>
      <c r="B128" s="113">
        <v>200</v>
      </c>
      <c r="C128" s="82" t="s">
        <v>115</v>
      </c>
      <c r="D128" s="120">
        <f t="shared" si="18"/>
        <v>213400</v>
      </c>
      <c r="E128" s="120">
        <f t="shared" si="18"/>
        <v>52607.2</v>
      </c>
      <c r="F128" s="129">
        <f t="shared" si="16"/>
        <v>160792.8</v>
      </c>
    </row>
    <row r="129" spans="1:6" s="83" customFormat="1" ht="15" customHeight="1">
      <c r="A129" s="86" t="s">
        <v>347</v>
      </c>
      <c r="B129" s="113">
        <v>200</v>
      </c>
      <c r="C129" s="82" t="s">
        <v>211</v>
      </c>
      <c r="D129" s="120">
        <f t="shared" si="18"/>
        <v>213400</v>
      </c>
      <c r="E129" s="120">
        <f t="shared" si="18"/>
        <v>52607.2</v>
      </c>
      <c r="F129" s="129">
        <f t="shared" si="16"/>
        <v>160792.8</v>
      </c>
    </row>
    <row r="130" spans="1:6" s="83" customFormat="1" ht="23.25" customHeight="1">
      <c r="A130" s="104" t="s">
        <v>350</v>
      </c>
      <c r="B130" s="110">
        <v>200</v>
      </c>
      <c r="C130" s="81" t="s">
        <v>127</v>
      </c>
      <c r="D130" s="125">
        <v>213400</v>
      </c>
      <c r="E130" s="125">
        <v>52607.2</v>
      </c>
      <c r="F130" s="130">
        <f t="shared" si="16"/>
        <v>160792.8</v>
      </c>
    </row>
    <row r="131" spans="1:6" s="83" customFormat="1" ht="115.5" customHeight="1">
      <c r="A131" s="155" t="s">
        <v>412</v>
      </c>
      <c r="B131" s="113">
        <v>200</v>
      </c>
      <c r="C131" s="82" t="s">
        <v>116</v>
      </c>
      <c r="D131" s="120">
        <f aca="true" t="shared" si="19" ref="D131:E134">D132</f>
        <v>123450</v>
      </c>
      <c r="E131" s="120">
        <f t="shared" si="19"/>
        <v>0</v>
      </c>
      <c r="F131" s="129">
        <f t="shared" si="16"/>
        <v>123450</v>
      </c>
    </row>
    <row r="132" spans="1:6" s="83" customFormat="1" ht="15" customHeight="1">
      <c r="A132" s="89" t="s">
        <v>378</v>
      </c>
      <c r="B132" s="113">
        <v>200</v>
      </c>
      <c r="C132" s="82" t="s">
        <v>117</v>
      </c>
      <c r="D132" s="120">
        <f t="shared" si="19"/>
        <v>123450</v>
      </c>
      <c r="E132" s="120">
        <f t="shared" si="19"/>
        <v>0</v>
      </c>
      <c r="F132" s="129">
        <f t="shared" si="16"/>
        <v>123450</v>
      </c>
    </row>
    <row r="133" spans="1:6" s="83" customFormat="1" ht="23.25" customHeight="1">
      <c r="A133" s="89" t="s">
        <v>362</v>
      </c>
      <c r="B133" s="113">
        <v>200</v>
      </c>
      <c r="C133" s="82" t="s">
        <v>118</v>
      </c>
      <c r="D133" s="120">
        <f t="shared" si="19"/>
        <v>123450</v>
      </c>
      <c r="E133" s="120">
        <f t="shared" si="19"/>
        <v>0</v>
      </c>
      <c r="F133" s="129">
        <f t="shared" si="16"/>
        <v>123450</v>
      </c>
    </row>
    <row r="134" spans="1:6" s="83" customFormat="1" ht="13.5" customHeight="1">
      <c r="A134" s="86" t="s">
        <v>347</v>
      </c>
      <c r="B134" s="113">
        <v>200</v>
      </c>
      <c r="C134" s="82" t="s">
        <v>8</v>
      </c>
      <c r="D134" s="120">
        <f t="shared" si="19"/>
        <v>123450</v>
      </c>
      <c r="E134" s="120">
        <f t="shared" si="19"/>
        <v>0</v>
      </c>
      <c r="F134" s="129">
        <f t="shared" si="16"/>
        <v>123450</v>
      </c>
    </row>
    <row r="135" spans="1:6" s="83" customFormat="1" ht="23.25" customHeight="1">
      <c r="A135" s="104" t="s">
        <v>350</v>
      </c>
      <c r="B135" s="110">
        <v>200</v>
      </c>
      <c r="C135" s="81" t="s">
        <v>6</v>
      </c>
      <c r="D135" s="125">
        <v>123450</v>
      </c>
      <c r="E135" s="125">
        <v>0</v>
      </c>
      <c r="F135" s="130">
        <f t="shared" si="16"/>
        <v>123450</v>
      </c>
    </row>
    <row r="136" spans="1:6" s="83" customFormat="1" ht="25.5" customHeight="1">
      <c r="A136" s="95" t="s">
        <v>360</v>
      </c>
      <c r="B136" s="67">
        <v>200</v>
      </c>
      <c r="C136" s="82" t="s">
        <v>339</v>
      </c>
      <c r="D136" s="128">
        <f>D137+D143</f>
        <v>989200</v>
      </c>
      <c r="E136" s="128">
        <f>E137+E143</f>
        <v>141849.39</v>
      </c>
      <c r="F136" s="142">
        <f t="shared" si="16"/>
        <v>847350.61</v>
      </c>
    </row>
    <row r="137" spans="1:6" s="83" customFormat="1" ht="21" customHeight="1">
      <c r="A137" s="89" t="s">
        <v>379</v>
      </c>
      <c r="B137" s="67">
        <v>200</v>
      </c>
      <c r="C137" s="82" t="s">
        <v>380</v>
      </c>
      <c r="D137" s="128">
        <f aca="true" t="shared" si="20" ref="D137:E141">D138</f>
        <v>25000</v>
      </c>
      <c r="E137" s="163">
        <f t="shared" si="20"/>
        <v>0</v>
      </c>
      <c r="F137" s="164">
        <f t="shared" si="16"/>
        <v>25000</v>
      </c>
    </row>
    <row r="138" spans="1:6" s="83" customFormat="1" ht="122.25" customHeight="1">
      <c r="A138" s="160" t="s">
        <v>27</v>
      </c>
      <c r="B138" s="159">
        <v>200</v>
      </c>
      <c r="C138" s="44" t="s">
        <v>492</v>
      </c>
      <c r="D138" s="163">
        <f t="shared" si="20"/>
        <v>25000</v>
      </c>
      <c r="E138" s="163">
        <f t="shared" si="20"/>
        <v>0</v>
      </c>
      <c r="F138" s="164">
        <f t="shared" si="16"/>
        <v>25000</v>
      </c>
    </row>
    <row r="139" spans="1:6" s="83" customFormat="1" ht="36.75" customHeight="1">
      <c r="A139" s="89" t="s">
        <v>378</v>
      </c>
      <c r="B139" s="159">
        <v>200</v>
      </c>
      <c r="C139" s="44" t="s">
        <v>302</v>
      </c>
      <c r="D139" s="163">
        <f t="shared" si="20"/>
        <v>25000</v>
      </c>
      <c r="E139" s="163">
        <f t="shared" si="20"/>
        <v>0</v>
      </c>
      <c r="F139" s="164">
        <f t="shared" si="16"/>
        <v>25000</v>
      </c>
    </row>
    <row r="140" spans="1:6" s="83" customFormat="1" ht="35.25" customHeight="1">
      <c r="A140" s="89" t="s">
        <v>362</v>
      </c>
      <c r="B140" s="159">
        <v>200</v>
      </c>
      <c r="C140" s="44" t="s">
        <v>301</v>
      </c>
      <c r="D140" s="163">
        <f t="shared" si="20"/>
        <v>25000</v>
      </c>
      <c r="E140" s="163">
        <f t="shared" si="20"/>
        <v>0</v>
      </c>
      <c r="F140" s="164">
        <f t="shared" si="16"/>
        <v>25000</v>
      </c>
    </row>
    <row r="141" spans="1:6" s="83" customFormat="1" ht="16.5" customHeight="1">
      <c r="A141" s="86" t="s">
        <v>354</v>
      </c>
      <c r="B141" s="159">
        <v>200</v>
      </c>
      <c r="C141" s="44" t="s">
        <v>212</v>
      </c>
      <c r="D141" s="163">
        <f t="shared" si="20"/>
        <v>25000</v>
      </c>
      <c r="E141" s="163">
        <f t="shared" si="20"/>
        <v>0</v>
      </c>
      <c r="F141" s="164">
        <f t="shared" si="16"/>
        <v>25000</v>
      </c>
    </row>
    <row r="142" spans="1:6" s="83" customFormat="1" ht="22.5" customHeight="1">
      <c r="A142" s="104" t="s">
        <v>355</v>
      </c>
      <c r="B142" s="110">
        <v>200</v>
      </c>
      <c r="C142" s="81" t="s">
        <v>213</v>
      </c>
      <c r="D142" s="151">
        <v>25000</v>
      </c>
      <c r="E142" s="151">
        <v>0</v>
      </c>
      <c r="F142" s="152">
        <f t="shared" si="16"/>
        <v>25000</v>
      </c>
    </row>
    <row r="143" spans="1:6" s="83" customFormat="1" ht="25.5" customHeight="1">
      <c r="A143" s="161" t="s">
        <v>9</v>
      </c>
      <c r="B143" s="159">
        <v>200</v>
      </c>
      <c r="C143" s="44" t="s">
        <v>340</v>
      </c>
      <c r="D143" s="124">
        <f>D144</f>
        <v>964200</v>
      </c>
      <c r="E143" s="128">
        <f>E144</f>
        <v>141849.39</v>
      </c>
      <c r="F143" s="142">
        <f t="shared" si="16"/>
        <v>822350.61</v>
      </c>
    </row>
    <row r="144" spans="1:6" s="83" customFormat="1" ht="45" customHeight="1">
      <c r="A144" s="155" t="s">
        <v>119</v>
      </c>
      <c r="B144" s="67">
        <v>200</v>
      </c>
      <c r="C144" s="82" t="s">
        <v>120</v>
      </c>
      <c r="D144" s="124">
        <f>D145</f>
        <v>964200</v>
      </c>
      <c r="E144" s="128">
        <f>E145</f>
        <v>141849.39</v>
      </c>
      <c r="F144" s="142">
        <f t="shared" si="16"/>
        <v>822350.61</v>
      </c>
    </row>
    <row r="145" spans="1:6" s="83" customFormat="1" ht="33.75" customHeight="1">
      <c r="A145" s="155" t="s">
        <v>411</v>
      </c>
      <c r="B145" s="67">
        <v>200</v>
      </c>
      <c r="C145" s="82" t="s">
        <v>120</v>
      </c>
      <c r="D145" s="124">
        <f>D146+D152+D160</f>
        <v>964200</v>
      </c>
      <c r="E145" s="128">
        <f>E146+E152+E160</f>
        <v>141849.39</v>
      </c>
      <c r="F145" s="142">
        <f t="shared" si="16"/>
        <v>822350.61</v>
      </c>
    </row>
    <row r="146" spans="1:6" s="83" customFormat="1" ht="124.5" customHeight="1">
      <c r="A146" s="155" t="s">
        <v>303</v>
      </c>
      <c r="B146" s="67">
        <v>200</v>
      </c>
      <c r="C146" s="82" t="s">
        <v>493</v>
      </c>
      <c r="D146" s="128">
        <f>D147</f>
        <v>550000</v>
      </c>
      <c r="E146" s="128">
        <f>E147</f>
        <v>121066.07</v>
      </c>
      <c r="F146" s="142">
        <f t="shared" si="16"/>
        <v>428933.93</v>
      </c>
    </row>
    <row r="147" spans="1:6" s="83" customFormat="1" ht="34.5" customHeight="1">
      <c r="A147" s="89" t="s">
        <v>362</v>
      </c>
      <c r="B147" s="67">
        <v>200</v>
      </c>
      <c r="C147" s="82" t="s">
        <v>307</v>
      </c>
      <c r="D147" s="128">
        <f>D148</f>
        <v>550000</v>
      </c>
      <c r="E147" s="128">
        <f>E148</f>
        <v>121066.07</v>
      </c>
      <c r="F147" s="142">
        <f t="shared" si="16"/>
        <v>428933.93</v>
      </c>
    </row>
    <row r="148" spans="1:6" s="83" customFormat="1" ht="16.5" customHeight="1">
      <c r="A148" s="86" t="s">
        <v>347</v>
      </c>
      <c r="B148" s="67"/>
      <c r="C148" s="82" t="s">
        <v>306</v>
      </c>
      <c r="D148" s="128">
        <f>D149+D150+D151</f>
        <v>550000</v>
      </c>
      <c r="E148" s="128">
        <f>E149+E150+E151</f>
        <v>121066.07</v>
      </c>
      <c r="F148" s="142">
        <f t="shared" si="16"/>
        <v>428933.93</v>
      </c>
    </row>
    <row r="149" spans="1:6" s="83" customFormat="1" ht="13.5" customHeight="1">
      <c r="A149" s="104" t="s">
        <v>349</v>
      </c>
      <c r="B149" s="110">
        <v>200</v>
      </c>
      <c r="C149" s="81" t="s">
        <v>305</v>
      </c>
      <c r="D149" s="127">
        <v>360000</v>
      </c>
      <c r="E149" s="127">
        <v>121066.07</v>
      </c>
      <c r="F149" s="136">
        <f t="shared" si="16"/>
        <v>238933.93</v>
      </c>
    </row>
    <row r="150" spans="1:6" s="83" customFormat="1" ht="24" customHeight="1">
      <c r="A150" s="104" t="s">
        <v>350</v>
      </c>
      <c r="B150" s="110">
        <v>200</v>
      </c>
      <c r="C150" s="81" t="s">
        <v>304</v>
      </c>
      <c r="D150" s="127">
        <v>180000</v>
      </c>
      <c r="E150" s="127">
        <v>0</v>
      </c>
      <c r="F150" s="136">
        <f aca="true" t="shared" si="21" ref="F150:F183">D150-E150</f>
        <v>180000</v>
      </c>
    </row>
    <row r="151" spans="1:6" s="83" customFormat="1" ht="15" customHeight="1">
      <c r="A151" s="104" t="s">
        <v>351</v>
      </c>
      <c r="B151" s="110">
        <v>200</v>
      </c>
      <c r="C151" s="81" t="s">
        <v>43</v>
      </c>
      <c r="D151" s="127">
        <v>10000</v>
      </c>
      <c r="E151" s="127">
        <v>0</v>
      </c>
      <c r="F151" s="136">
        <f t="shared" si="21"/>
        <v>10000</v>
      </c>
    </row>
    <row r="152" spans="1:6" s="83" customFormat="1" ht="162" customHeight="1">
      <c r="A152" s="155" t="s">
        <v>410</v>
      </c>
      <c r="B152" s="67">
        <v>200</v>
      </c>
      <c r="C152" s="82" t="s">
        <v>494</v>
      </c>
      <c r="D152" s="128">
        <f>D153</f>
        <v>25000</v>
      </c>
      <c r="E152" s="120">
        <f>E153</f>
        <v>20000</v>
      </c>
      <c r="F152" s="129">
        <f t="shared" si="21"/>
        <v>5000</v>
      </c>
    </row>
    <row r="153" spans="1:6" s="83" customFormat="1" ht="25.5" customHeight="1">
      <c r="A153" s="89" t="s">
        <v>378</v>
      </c>
      <c r="B153" s="113">
        <v>200</v>
      </c>
      <c r="C153" s="82" t="s">
        <v>121</v>
      </c>
      <c r="D153" s="120">
        <f>D154</f>
        <v>25000</v>
      </c>
      <c r="E153" s="120">
        <f>E154</f>
        <v>20000</v>
      </c>
      <c r="F153" s="129">
        <f t="shared" si="21"/>
        <v>5000</v>
      </c>
    </row>
    <row r="154" spans="1:6" s="83" customFormat="1" ht="21.75" customHeight="1">
      <c r="A154" s="89" t="s">
        <v>362</v>
      </c>
      <c r="B154" s="113">
        <v>200</v>
      </c>
      <c r="C154" s="82" t="s">
        <v>122</v>
      </c>
      <c r="D154" s="120">
        <f>D155+D158</f>
        <v>25000</v>
      </c>
      <c r="E154" s="120">
        <f>E155+E158</f>
        <v>20000</v>
      </c>
      <c r="F154" s="129">
        <f t="shared" si="21"/>
        <v>5000</v>
      </c>
    </row>
    <row r="155" spans="1:6" s="83" customFormat="1" ht="13.5" customHeight="1">
      <c r="A155" s="86" t="s">
        <v>347</v>
      </c>
      <c r="B155" s="113">
        <v>200</v>
      </c>
      <c r="C155" s="82" t="s">
        <v>123</v>
      </c>
      <c r="D155" s="120">
        <f>D156+D157</f>
        <v>15000</v>
      </c>
      <c r="E155" s="120">
        <f>E156+E157</f>
        <v>10000</v>
      </c>
      <c r="F155" s="129">
        <f t="shared" si="21"/>
        <v>5000</v>
      </c>
    </row>
    <row r="156" spans="1:6" s="83" customFormat="1" ht="21.75" customHeight="1">
      <c r="A156" s="104" t="s">
        <v>350</v>
      </c>
      <c r="B156" s="110">
        <v>200</v>
      </c>
      <c r="C156" s="81" t="s">
        <v>125</v>
      </c>
      <c r="D156" s="125">
        <v>12000</v>
      </c>
      <c r="E156" s="125">
        <v>10000</v>
      </c>
      <c r="F156" s="130">
        <f t="shared" si="21"/>
        <v>2000</v>
      </c>
    </row>
    <row r="157" spans="1:6" s="83" customFormat="1" ht="13.5" customHeight="1">
      <c r="A157" s="104" t="s">
        <v>351</v>
      </c>
      <c r="B157" s="110">
        <v>200</v>
      </c>
      <c r="C157" s="81" t="s">
        <v>124</v>
      </c>
      <c r="D157" s="125">
        <v>3000</v>
      </c>
      <c r="E157" s="125">
        <v>0</v>
      </c>
      <c r="F157" s="130">
        <f>D157-E157</f>
        <v>3000</v>
      </c>
    </row>
    <row r="158" spans="1:6" ht="13.5" customHeight="1">
      <c r="A158" s="86" t="s">
        <v>354</v>
      </c>
      <c r="B158" s="159"/>
      <c r="C158" s="44" t="s">
        <v>500</v>
      </c>
      <c r="D158" s="126">
        <f>D159</f>
        <v>10000</v>
      </c>
      <c r="E158" s="126">
        <f>E159</f>
        <v>10000</v>
      </c>
      <c r="F158" s="137">
        <f>D158-E158</f>
        <v>0</v>
      </c>
    </row>
    <row r="159" spans="1:6" s="83" customFormat="1" ht="24" customHeight="1">
      <c r="A159" s="104" t="s">
        <v>355</v>
      </c>
      <c r="B159" s="110">
        <v>200</v>
      </c>
      <c r="C159" s="81" t="s">
        <v>501</v>
      </c>
      <c r="D159" s="125">
        <v>10000</v>
      </c>
      <c r="E159" s="125">
        <v>10000</v>
      </c>
      <c r="F159" s="130">
        <f t="shared" si="21"/>
        <v>0</v>
      </c>
    </row>
    <row r="160" spans="1:6" ht="156.75" customHeight="1">
      <c r="A160" s="160" t="s">
        <v>308</v>
      </c>
      <c r="B160" s="113">
        <v>200</v>
      </c>
      <c r="C160" s="82" t="s">
        <v>495</v>
      </c>
      <c r="D160" s="126">
        <f aca="true" t="shared" si="22" ref="D160:E162">D161</f>
        <v>389200</v>
      </c>
      <c r="E160" s="126">
        <f t="shared" si="22"/>
        <v>783.32</v>
      </c>
      <c r="F160" s="137">
        <f t="shared" si="21"/>
        <v>388416.68</v>
      </c>
    </row>
    <row r="161" spans="1:6" ht="32.25" customHeight="1">
      <c r="A161" s="89" t="s">
        <v>378</v>
      </c>
      <c r="B161" s="113">
        <v>200</v>
      </c>
      <c r="C161" s="82" t="s">
        <v>126</v>
      </c>
      <c r="D161" s="126">
        <f t="shared" si="22"/>
        <v>389200</v>
      </c>
      <c r="E161" s="126">
        <f t="shared" si="22"/>
        <v>783.32</v>
      </c>
      <c r="F161" s="137">
        <f t="shared" si="21"/>
        <v>388416.68</v>
      </c>
    </row>
    <row r="162" spans="1:6" ht="33" customHeight="1">
      <c r="A162" s="89" t="s">
        <v>362</v>
      </c>
      <c r="B162" s="113">
        <v>200</v>
      </c>
      <c r="C162" s="82" t="s">
        <v>128</v>
      </c>
      <c r="D162" s="126">
        <f t="shared" si="22"/>
        <v>389200</v>
      </c>
      <c r="E162" s="126">
        <f t="shared" si="22"/>
        <v>783.32</v>
      </c>
      <c r="F162" s="137">
        <f t="shared" si="21"/>
        <v>388416.68</v>
      </c>
    </row>
    <row r="163" spans="1:6" ht="13.5" customHeight="1">
      <c r="A163" s="86" t="s">
        <v>347</v>
      </c>
      <c r="B163" s="113">
        <v>200</v>
      </c>
      <c r="C163" s="82" t="s">
        <v>129</v>
      </c>
      <c r="D163" s="126">
        <f>D164+D165</f>
        <v>389200</v>
      </c>
      <c r="E163" s="126">
        <f>E164+E165</f>
        <v>783.32</v>
      </c>
      <c r="F163" s="137">
        <f t="shared" si="21"/>
        <v>388416.68</v>
      </c>
    </row>
    <row r="164" spans="1:6" s="83" customFormat="1" ht="21" customHeight="1">
      <c r="A164" s="104" t="s">
        <v>350</v>
      </c>
      <c r="B164" s="110">
        <v>200</v>
      </c>
      <c r="C164" s="81" t="s">
        <v>14</v>
      </c>
      <c r="D164" s="125">
        <v>120000</v>
      </c>
      <c r="E164" s="167">
        <v>783.32</v>
      </c>
      <c r="F164" s="130">
        <f t="shared" si="21"/>
        <v>119216.68</v>
      </c>
    </row>
    <row r="165" spans="1:6" s="83" customFormat="1" ht="13.5" customHeight="1">
      <c r="A165" s="104" t="s">
        <v>351</v>
      </c>
      <c r="B165" s="110">
        <v>200</v>
      </c>
      <c r="C165" s="81" t="s">
        <v>130</v>
      </c>
      <c r="D165" s="125">
        <v>269200</v>
      </c>
      <c r="E165" s="125">
        <v>0</v>
      </c>
      <c r="F165" s="130">
        <f t="shared" si="21"/>
        <v>269200</v>
      </c>
    </row>
    <row r="166" spans="1:6" s="83" customFormat="1" ht="27.75" customHeight="1">
      <c r="A166" s="162" t="s">
        <v>390</v>
      </c>
      <c r="B166" s="113">
        <v>200</v>
      </c>
      <c r="C166" s="82" t="s">
        <v>392</v>
      </c>
      <c r="D166" s="120">
        <f aca="true" t="shared" si="23" ref="D166:D172">D167</f>
        <v>10000</v>
      </c>
      <c r="E166" s="120">
        <f aca="true" t="shared" si="24" ref="E166:E172">E167</f>
        <v>0</v>
      </c>
      <c r="F166" s="129">
        <f t="shared" si="21"/>
        <v>10000</v>
      </c>
    </row>
    <row r="167" spans="1:6" s="83" customFormat="1" ht="23.25" customHeight="1">
      <c r="A167" s="87" t="s">
        <v>391</v>
      </c>
      <c r="B167" s="113">
        <v>200</v>
      </c>
      <c r="C167" s="82" t="s">
        <v>393</v>
      </c>
      <c r="D167" s="120">
        <f t="shared" si="23"/>
        <v>10000</v>
      </c>
      <c r="E167" s="120">
        <f t="shared" si="24"/>
        <v>0</v>
      </c>
      <c r="F167" s="129">
        <f t="shared" si="21"/>
        <v>10000</v>
      </c>
    </row>
    <row r="168" spans="1:6" s="83" customFormat="1" ht="47.25" customHeight="1">
      <c r="A168" s="155" t="s">
        <v>409</v>
      </c>
      <c r="B168" s="113">
        <v>200</v>
      </c>
      <c r="C168" s="82" t="s">
        <v>131</v>
      </c>
      <c r="D168" s="120">
        <f t="shared" si="23"/>
        <v>10000</v>
      </c>
      <c r="E168" s="120">
        <f t="shared" si="24"/>
        <v>0</v>
      </c>
      <c r="F168" s="129">
        <f t="shared" si="21"/>
        <v>10000</v>
      </c>
    </row>
    <row r="169" spans="1:6" s="83" customFormat="1" ht="47.25" customHeight="1">
      <c r="A169" s="155" t="s">
        <v>132</v>
      </c>
      <c r="B169" s="113">
        <v>200</v>
      </c>
      <c r="C169" s="82" t="s">
        <v>496</v>
      </c>
      <c r="D169" s="120">
        <f t="shared" si="23"/>
        <v>10000</v>
      </c>
      <c r="E169" s="120">
        <f t="shared" si="24"/>
        <v>0</v>
      </c>
      <c r="F169" s="129">
        <f t="shared" si="21"/>
        <v>10000</v>
      </c>
    </row>
    <row r="170" spans="1:6" s="83" customFormat="1" ht="34.5" customHeight="1">
      <c r="A170" s="89" t="s">
        <v>378</v>
      </c>
      <c r="B170" s="113">
        <v>200</v>
      </c>
      <c r="C170" s="82" t="s">
        <v>13</v>
      </c>
      <c r="D170" s="120">
        <f t="shared" si="23"/>
        <v>10000</v>
      </c>
      <c r="E170" s="120">
        <f t="shared" si="24"/>
        <v>0</v>
      </c>
      <c r="F170" s="129">
        <f t="shared" si="21"/>
        <v>10000</v>
      </c>
    </row>
    <row r="171" spans="1:6" s="83" customFormat="1" ht="34.5" customHeight="1">
      <c r="A171" s="89" t="s">
        <v>362</v>
      </c>
      <c r="B171" s="113">
        <v>200</v>
      </c>
      <c r="C171" s="82" t="s">
        <v>12</v>
      </c>
      <c r="D171" s="120">
        <f t="shared" si="23"/>
        <v>10000</v>
      </c>
      <c r="E171" s="120">
        <f t="shared" si="24"/>
        <v>0</v>
      </c>
      <c r="F171" s="129">
        <f t="shared" si="21"/>
        <v>10000</v>
      </c>
    </row>
    <row r="172" spans="1:6" s="83" customFormat="1" ht="15.75" customHeight="1">
      <c r="A172" s="86" t="s">
        <v>347</v>
      </c>
      <c r="B172" s="113">
        <v>200</v>
      </c>
      <c r="C172" s="82" t="s">
        <v>11</v>
      </c>
      <c r="D172" s="120">
        <f t="shared" si="23"/>
        <v>10000</v>
      </c>
      <c r="E172" s="120">
        <f t="shared" si="24"/>
        <v>0</v>
      </c>
      <c r="F172" s="129">
        <f t="shared" si="21"/>
        <v>10000</v>
      </c>
    </row>
    <row r="173" spans="1:6" s="83" customFormat="1" ht="15.75" customHeight="1">
      <c r="A173" s="104" t="s">
        <v>351</v>
      </c>
      <c r="B173" s="110">
        <v>200</v>
      </c>
      <c r="C173" s="81" t="s">
        <v>10</v>
      </c>
      <c r="D173" s="125">
        <v>10000</v>
      </c>
      <c r="E173" s="125">
        <v>0</v>
      </c>
      <c r="F173" s="130">
        <f t="shared" si="21"/>
        <v>10000</v>
      </c>
    </row>
    <row r="174" spans="1:6" s="83" customFormat="1" ht="18.75" customHeight="1">
      <c r="A174" s="95" t="s">
        <v>361</v>
      </c>
      <c r="B174" s="67">
        <v>200</v>
      </c>
      <c r="C174" s="82" t="s">
        <v>341</v>
      </c>
      <c r="D174" s="120">
        <f aca="true" t="shared" si="25" ref="D174:E181">D175</f>
        <v>4126100</v>
      </c>
      <c r="E174" s="120">
        <f t="shared" si="25"/>
        <v>1054656.01</v>
      </c>
      <c r="F174" s="129">
        <f t="shared" si="21"/>
        <v>3071443.99</v>
      </c>
    </row>
    <row r="175" spans="1:6" s="83" customFormat="1" ht="14.25" customHeight="1">
      <c r="A175" s="89" t="s">
        <v>374</v>
      </c>
      <c r="B175" s="67">
        <v>200</v>
      </c>
      <c r="C175" s="82" t="s">
        <v>342</v>
      </c>
      <c r="D175" s="120">
        <f t="shared" si="25"/>
        <v>4126100</v>
      </c>
      <c r="E175" s="120">
        <f t="shared" si="25"/>
        <v>1054656.01</v>
      </c>
      <c r="F175" s="129">
        <f t="shared" si="21"/>
        <v>3071443.99</v>
      </c>
    </row>
    <row r="176" spans="1:6" s="83" customFormat="1" ht="39" customHeight="1">
      <c r="A176" s="155" t="s">
        <v>404</v>
      </c>
      <c r="B176" s="67">
        <v>200</v>
      </c>
      <c r="C176" s="82" t="s">
        <v>133</v>
      </c>
      <c r="D176" s="120">
        <f t="shared" si="25"/>
        <v>4126100</v>
      </c>
      <c r="E176" s="120">
        <f t="shared" si="25"/>
        <v>1054656.01</v>
      </c>
      <c r="F176" s="129">
        <f t="shared" si="21"/>
        <v>3071443.99</v>
      </c>
    </row>
    <row r="177" spans="1:6" s="83" customFormat="1" ht="15" customHeight="1">
      <c r="A177" s="155" t="s">
        <v>134</v>
      </c>
      <c r="B177" s="67">
        <v>200</v>
      </c>
      <c r="C177" s="82" t="s">
        <v>135</v>
      </c>
      <c r="D177" s="120">
        <f t="shared" si="25"/>
        <v>4126100</v>
      </c>
      <c r="E177" s="120">
        <f t="shared" si="25"/>
        <v>1054656.01</v>
      </c>
      <c r="F177" s="129">
        <f t="shared" si="21"/>
        <v>3071443.99</v>
      </c>
    </row>
    <row r="178" spans="1:6" s="83" customFormat="1" ht="112.5" customHeight="1">
      <c r="A178" s="155" t="s">
        <v>405</v>
      </c>
      <c r="B178" s="67">
        <v>200</v>
      </c>
      <c r="C178" s="82" t="s">
        <v>136</v>
      </c>
      <c r="D178" s="120">
        <f t="shared" si="25"/>
        <v>4126100</v>
      </c>
      <c r="E178" s="120">
        <f t="shared" si="25"/>
        <v>1054656.01</v>
      </c>
      <c r="F178" s="129">
        <f t="shared" si="21"/>
        <v>3071443.99</v>
      </c>
    </row>
    <row r="179" spans="1:6" s="83" customFormat="1" ht="56.25" customHeight="1">
      <c r="A179" s="89" t="s">
        <v>394</v>
      </c>
      <c r="B179" s="67">
        <v>200</v>
      </c>
      <c r="C179" s="82" t="s">
        <v>144</v>
      </c>
      <c r="D179" s="120">
        <f t="shared" si="25"/>
        <v>4126100</v>
      </c>
      <c r="E179" s="120">
        <f t="shared" si="25"/>
        <v>1054656.01</v>
      </c>
      <c r="F179" s="129">
        <f t="shared" si="21"/>
        <v>3071443.99</v>
      </c>
    </row>
    <row r="180" spans="1:6" s="83" customFormat="1" ht="17.25" customHeight="1">
      <c r="A180" s="89" t="s">
        <v>395</v>
      </c>
      <c r="B180" s="67">
        <v>200</v>
      </c>
      <c r="C180" s="82" t="s">
        <v>145</v>
      </c>
      <c r="D180" s="120">
        <f t="shared" si="25"/>
        <v>4126100</v>
      </c>
      <c r="E180" s="120">
        <f t="shared" si="25"/>
        <v>1054656.01</v>
      </c>
      <c r="F180" s="129">
        <f t="shared" si="21"/>
        <v>3071443.99</v>
      </c>
    </row>
    <row r="181" spans="1:6" s="83" customFormat="1" ht="68.25" customHeight="1">
      <c r="A181" s="88" t="s">
        <v>368</v>
      </c>
      <c r="B181" s="67">
        <v>200</v>
      </c>
      <c r="C181" s="82" t="s">
        <v>137</v>
      </c>
      <c r="D181" s="120">
        <f t="shared" si="25"/>
        <v>4126100</v>
      </c>
      <c r="E181" s="120">
        <f t="shared" si="25"/>
        <v>1054656.01</v>
      </c>
      <c r="F181" s="129">
        <f t="shared" si="21"/>
        <v>3071443.99</v>
      </c>
    </row>
    <row r="182" spans="1:6" s="83" customFormat="1" ht="37.5" customHeight="1">
      <c r="A182" s="104" t="s">
        <v>352</v>
      </c>
      <c r="B182" s="110">
        <v>200</v>
      </c>
      <c r="C182" s="81" t="s">
        <v>138</v>
      </c>
      <c r="D182" s="151">
        <v>4126100</v>
      </c>
      <c r="E182" s="151">
        <v>1054656.01</v>
      </c>
      <c r="F182" s="152">
        <f t="shared" si="21"/>
        <v>3071443.99</v>
      </c>
    </row>
    <row r="183" spans="1:6" s="83" customFormat="1" ht="67.5" customHeight="1">
      <c r="A183" s="160" t="s">
        <v>464</v>
      </c>
      <c r="B183" s="159">
        <v>200</v>
      </c>
      <c r="C183" s="44" t="s">
        <v>465</v>
      </c>
      <c r="D183" s="163">
        <f>D184</f>
        <v>115200</v>
      </c>
      <c r="E183" s="163">
        <f>E184</f>
        <v>0</v>
      </c>
      <c r="F183" s="164">
        <f t="shared" si="21"/>
        <v>115200</v>
      </c>
    </row>
    <row r="184" spans="1:6" s="83" customFormat="1" ht="24" customHeight="1">
      <c r="A184" s="160" t="s">
        <v>466</v>
      </c>
      <c r="B184" s="159">
        <v>200</v>
      </c>
      <c r="C184" s="44" t="s">
        <v>469</v>
      </c>
      <c r="D184" s="163">
        <f>D185</f>
        <v>115200</v>
      </c>
      <c r="E184" s="163">
        <f>E185</f>
        <v>0</v>
      </c>
      <c r="F184" s="164">
        <f aca="true" t="shared" si="26" ref="F184:F195">D184-E184</f>
        <v>115200</v>
      </c>
    </row>
    <row r="185" spans="1:6" s="83" customFormat="1" ht="37.5" customHeight="1">
      <c r="A185" s="104" t="s">
        <v>467</v>
      </c>
      <c r="B185" s="110">
        <v>200</v>
      </c>
      <c r="C185" s="81" t="s">
        <v>468</v>
      </c>
      <c r="D185" s="151">
        <v>115200</v>
      </c>
      <c r="E185" s="151">
        <v>0</v>
      </c>
      <c r="F185" s="152">
        <f t="shared" si="26"/>
        <v>115200</v>
      </c>
    </row>
    <row r="186" spans="1:6" s="83" customFormat="1" ht="24.75" customHeight="1">
      <c r="A186" s="95" t="s">
        <v>139</v>
      </c>
      <c r="B186" s="67">
        <v>200</v>
      </c>
      <c r="C186" s="82" t="s">
        <v>141</v>
      </c>
      <c r="D186" s="120">
        <f>D187</f>
        <v>25000</v>
      </c>
      <c r="E186" s="120">
        <f>E187</f>
        <v>0</v>
      </c>
      <c r="F186" s="129">
        <f t="shared" si="26"/>
        <v>25000</v>
      </c>
    </row>
    <row r="187" spans="1:6" s="83" customFormat="1" ht="14.25" customHeight="1">
      <c r="A187" s="89" t="s">
        <v>140</v>
      </c>
      <c r="B187" s="67">
        <v>200</v>
      </c>
      <c r="C187" s="82" t="s">
        <v>142</v>
      </c>
      <c r="D187" s="120">
        <f>D188</f>
        <v>25000</v>
      </c>
      <c r="E187" s="120">
        <f>E188</f>
        <v>0</v>
      </c>
      <c r="F187" s="129">
        <f t="shared" si="26"/>
        <v>25000</v>
      </c>
    </row>
    <row r="188" spans="1:6" s="83" customFormat="1" ht="47.25" customHeight="1">
      <c r="A188" s="155" t="s">
        <v>406</v>
      </c>
      <c r="B188" s="67">
        <v>200</v>
      </c>
      <c r="C188" s="82" t="s">
        <v>143</v>
      </c>
      <c r="D188" s="120">
        <f aca="true" t="shared" si="27" ref="D188:D193">D189</f>
        <v>25000</v>
      </c>
      <c r="E188" s="120">
        <f aca="true" t="shared" si="28" ref="E188:E193">E189</f>
        <v>0</v>
      </c>
      <c r="F188" s="129">
        <f t="shared" si="26"/>
        <v>25000</v>
      </c>
    </row>
    <row r="189" spans="1:6" s="83" customFormat="1" ht="48" customHeight="1">
      <c r="A189" s="155" t="s">
        <v>407</v>
      </c>
      <c r="B189" s="67">
        <v>200</v>
      </c>
      <c r="C189" s="82" t="s">
        <v>146</v>
      </c>
      <c r="D189" s="120">
        <f>D191</f>
        <v>25000</v>
      </c>
      <c r="E189" s="120">
        <f t="shared" si="28"/>
        <v>0</v>
      </c>
      <c r="F189" s="129">
        <f t="shared" si="26"/>
        <v>25000</v>
      </c>
    </row>
    <row r="190" spans="1:6" s="83" customFormat="1" ht="136.5" customHeight="1">
      <c r="A190" s="155" t="s">
        <v>408</v>
      </c>
      <c r="B190" s="67">
        <v>200</v>
      </c>
      <c r="C190" s="82" t="s">
        <v>497</v>
      </c>
      <c r="D190" s="120">
        <f>D192</f>
        <v>25000</v>
      </c>
      <c r="E190" s="120">
        <f t="shared" si="28"/>
        <v>0</v>
      </c>
      <c r="F190" s="129">
        <f t="shared" si="26"/>
        <v>25000</v>
      </c>
    </row>
    <row r="191" spans="1:6" s="83" customFormat="1" ht="25.5" customHeight="1">
      <c r="A191" s="89" t="s">
        <v>378</v>
      </c>
      <c r="B191" s="113">
        <v>200</v>
      </c>
      <c r="C191" s="82" t="s">
        <v>147</v>
      </c>
      <c r="D191" s="120">
        <f t="shared" si="27"/>
        <v>25000</v>
      </c>
      <c r="E191" s="120">
        <f t="shared" si="28"/>
        <v>0</v>
      </c>
      <c r="F191" s="129">
        <f t="shared" si="26"/>
        <v>25000</v>
      </c>
    </row>
    <row r="192" spans="1:6" s="83" customFormat="1" ht="36" customHeight="1">
      <c r="A192" s="89" t="s">
        <v>362</v>
      </c>
      <c r="B192" s="113">
        <v>200</v>
      </c>
      <c r="C192" s="82" t="s">
        <v>148</v>
      </c>
      <c r="D192" s="120">
        <f t="shared" si="27"/>
        <v>25000</v>
      </c>
      <c r="E192" s="120">
        <f t="shared" si="28"/>
        <v>0</v>
      </c>
      <c r="F192" s="129">
        <f t="shared" si="26"/>
        <v>25000</v>
      </c>
    </row>
    <row r="193" spans="1:6" s="83" customFormat="1" ht="14.25" customHeight="1">
      <c r="A193" s="86" t="s">
        <v>347</v>
      </c>
      <c r="B193" s="113">
        <v>200</v>
      </c>
      <c r="C193" s="82" t="s">
        <v>149</v>
      </c>
      <c r="D193" s="120">
        <f t="shared" si="27"/>
        <v>25000</v>
      </c>
      <c r="E193" s="120">
        <f t="shared" si="28"/>
        <v>0</v>
      </c>
      <c r="F193" s="129">
        <f t="shared" si="26"/>
        <v>25000</v>
      </c>
    </row>
    <row r="194" spans="1:6" s="83" customFormat="1" ht="16.5" customHeight="1" thickBot="1">
      <c r="A194" s="104" t="s">
        <v>353</v>
      </c>
      <c r="B194" s="110">
        <v>200</v>
      </c>
      <c r="C194" s="81" t="s">
        <v>7</v>
      </c>
      <c r="D194" s="125">
        <v>25000</v>
      </c>
      <c r="E194" s="125">
        <v>0</v>
      </c>
      <c r="F194" s="130">
        <f t="shared" si="26"/>
        <v>25000</v>
      </c>
    </row>
    <row r="195" spans="1:6" ht="23.25" thickBot="1">
      <c r="A195" s="94" t="s">
        <v>171</v>
      </c>
      <c r="B195" s="22">
        <v>450</v>
      </c>
      <c r="C195" s="23" t="s">
        <v>170</v>
      </c>
      <c r="D195" s="131">
        <v>-103800</v>
      </c>
      <c r="E195" s="132">
        <v>69269.54</v>
      </c>
      <c r="F195" s="133">
        <f t="shared" si="26"/>
        <v>-173069.53999999998</v>
      </c>
    </row>
    <row r="198" ht="43.5" customHeight="1"/>
  </sheetData>
  <sheetProtection/>
  <mergeCells count="2">
    <mergeCell ref="A3:A5"/>
    <mergeCell ref="B3:B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7">
      <selection activeCell="G24" sqref="G24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00390625" style="0" customWidth="1"/>
    <col min="6" max="6" width="13.875" style="0" customWidth="1"/>
  </cols>
  <sheetData>
    <row r="1" spans="1:6" ht="12.75">
      <c r="A1" s="47"/>
      <c r="B1" s="48"/>
      <c r="C1" s="6"/>
      <c r="D1" s="10"/>
      <c r="E1" s="10" t="s">
        <v>184</v>
      </c>
      <c r="F1" s="6"/>
    </row>
    <row r="2" spans="1:6" ht="12.75">
      <c r="A2" s="49"/>
      <c r="B2" s="50"/>
      <c r="C2" s="51"/>
      <c r="D2" s="11"/>
      <c r="E2" s="11"/>
      <c r="F2" s="11"/>
    </row>
    <row r="3" spans="1:6" ht="12.75">
      <c r="A3" s="58" t="s">
        <v>199</v>
      </c>
      <c r="B3" s="8"/>
      <c r="C3" s="8"/>
      <c r="D3" s="1"/>
      <c r="E3" s="1"/>
      <c r="F3" s="10"/>
    </row>
    <row r="4" spans="1:6" ht="12.75">
      <c r="A4" s="59"/>
      <c r="B4" s="69"/>
      <c r="C4" s="60"/>
      <c r="D4" s="61"/>
      <c r="E4" s="61"/>
      <c r="F4" s="62"/>
    </row>
    <row r="5" spans="1:6" ht="12.75">
      <c r="A5" s="34"/>
      <c r="B5" s="15" t="s">
        <v>161</v>
      </c>
      <c r="C5" s="2" t="s">
        <v>195</v>
      </c>
      <c r="D5" s="3" t="s">
        <v>190</v>
      </c>
      <c r="E5" s="53"/>
      <c r="F5" s="53" t="s">
        <v>173</v>
      </c>
    </row>
    <row r="6" spans="1:6" ht="12.75">
      <c r="A6" s="15" t="s">
        <v>158</v>
      </c>
      <c r="B6" s="15" t="s">
        <v>162</v>
      </c>
      <c r="C6" s="2" t="s">
        <v>160</v>
      </c>
      <c r="D6" s="3" t="s">
        <v>189</v>
      </c>
      <c r="E6" s="3" t="s">
        <v>179</v>
      </c>
      <c r="F6" s="3" t="s">
        <v>155</v>
      </c>
    </row>
    <row r="7" spans="1:6" ht="12.75">
      <c r="A7" s="34"/>
      <c r="B7" s="15" t="s">
        <v>163</v>
      </c>
      <c r="C7" s="35" t="s">
        <v>192</v>
      </c>
      <c r="D7" s="3" t="s">
        <v>155</v>
      </c>
      <c r="E7" s="2"/>
      <c r="F7" s="2"/>
    </row>
    <row r="8" spans="1:6" ht="12.75">
      <c r="A8" s="15"/>
      <c r="B8" s="15"/>
      <c r="C8" s="2" t="s">
        <v>193</v>
      </c>
      <c r="D8" s="3"/>
      <c r="E8" s="3"/>
      <c r="F8" s="3"/>
    </row>
    <row r="9" spans="1:6" ht="12.75">
      <c r="A9" s="15"/>
      <c r="B9" s="15"/>
      <c r="C9" s="35" t="s">
        <v>194</v>
      </c>
      <c r="D9" s="3"/>
      <c r="E9" s="3"/>
      <c r="F9" s="3"/>
    </row>
    <row r="10" spans="1:6" ht="13.5" thickBot="1">
      <c r="A10" s="70">
        <v>1</v>
      </c>
      <c r="B10" s="71">
        <v>2</v>
      </c>
      <c r="C10" s="71">
        <v>3</v>
      </c>
      <c r="D10" s="73" t="s">
        <v>153</v>
      </c>
      <c r="E10" s="73" t="s">
        <v>182</v>
      </c>
      <c r="F10" s="115" t="s">
        <v>183</v>
      </c>
    </row>
    <row r="11" spans="1:6" ht="22.5">
      <c r="A11" s="42" t="s">
        <v>246</v>
      </c>
      <c r="B11" s="72" t="s">
        <v>165</v>
      </c>
      <c r="C11" s="72" t="s">
        <v>247</v>
      </c>
      <c r="D11" s="134">
        <f>D12</f>
        <v>103800</v>
      </c>
      <c r="E11" s="65">
        <f>E12</f>
        <v>-69269.54000000004</v>
      </c>
      <c r="F11" s="45">
        <f>D11-E11</f>
        <v>173069.54000000004</v>
      </c>
    </row>
    <row r="12" spans="1:6" ht="12.75">
      <c r="A12" s="42" t="s">
        <v>169</v>
      </c>
      <c r="B12" s="72" t="s">
        <v>166</v>
      </c>
      <c r="C12" s="72" t="s">
        <v>381</v>
      </c>
      <c r="D12" s="123">
        <f>D13</f>
        <v>103800</v>
      </c>
      <c r="E12" s="68">
        <f>E13</f>
        <v>-69269.54000000004</v>
      </c>
      <c r="F12" s="45">
        <f>D12-E12</f>
        <v>173069.54000000004</v>
      </c>
    </row>
    <row r="13" spans="1:6" ht="33.75">
      <c r="A13" s="42" t="s">
        <v>248</v>
      </c>
      <c r="B13" s="72" t="s">
        <v>166</v>
      </c>
      <c r="C13" s="44" t="s">
        <v>249</v>
      </c>
      <c r="D13" s="123">
        <f>D17+D21</f>
        <v>103800</v>
      </c>
      <c r="E13" s="68">
        <f>E17+E21</f>
        <v>-69269.54000000004</v>
      </c>
      <c r="F13" s="45">
        <f>D13-E13</f>
        <v>173069.54000000004</v>
      </c>
    </row>
    <row r="14" spans="1:6" ht="22.5">
      <c r="A14" s="42" t="s">
        <v>250</v>
      </c>
      <c r="B14" s="72" t="s">
        <v>167</v>
      </c>
      <c r="C14" s="44" t="s">
        <v>251</v>
      </c>
      <c r="D14" s="68">
        <f aca="true" t="shared" si="0" ref="D14:E16">D15</f>
        <v>-10129650</v>
      </c>
      <c r="E14" s="68">
        <f t="shared" si="0"/>
        <v>-2451998.33</v>
      </c>
      <c r="F14" s="45" t="s">
        <v>187</v>
      </c>
    </row>
    <row r="15" spans="1:6" ht="22.5">
      <c r="A15" s="42" t="s">
        <v>252</v>
      </c>
      <c r="B15" s="72" t="s">
        <v>167</v>
      </c>
      <c r="C15" s="44" t="s">
        <v>253</v>
      </c>
      <c r="D15" s="68">
        <f t="shared" si="0"/>
        <v>-10129650</v>
      </c>
      <c r="E15" s="68">
        <f t="shared" si="0"/>
        <v>-2451998.33</v>
      </c>
      <c r="F15" s="45" t="s">
        <v>187</v>
      </c>
    </row>
    <row r="16" spans="1:6" ht="22.5">
      <c r="A16" s="42" t="s">
        <v>254</v>
      </c>
      <c r="B16" s="72" t="s">
        <v>167</v>
      </c>
      <c r="C16" s="44" t="s">
        <v>255</v>
      </c>
      <c r="D16" s="68">
        <f t="shared" si="0"/>
        <v>-10129650</v>
      </c>
      <c r="E16" s="68">
        <f t="shared" si="0"/>
        <v>-2451998.33</v>
      </c>
      <c r="F16" s="45" t="s">
        <v>187</v>
      </c>
    </row>
    <row r="17" spans="1:6" ht="33.75">
      <c r="A17" s="42" t="s">
        <v>256</v>
      </c>
      <c r="B17" s="72" t="s">
        <v>167</v>
      </c>
      <c r="C17" s="44" t="s">
        <v>257</v>
      </c>
      <c r="D17" s="68">
        <v>-10129650</v>
      </c>
      <c r="E17" s="68">
        <v>-2451998.33</v>
      </c>
      <c r="F17" s="45" t="s">
        <v>187</v>
      </c>
    </row>
    <row r="18" spans="1:6" ht="22.5">
      <c r="A18" s="42" t="s">
        <v>258</v>
      </c>
      <c r="B18" s="72" t="s">
        <v>168</v>
      </c>
      <c r="C18" s="44" t="s">
        <v>259</v>
      </c>
      <c r="D18" s="68">
        <f aca="true" t="shared" si="1" ref="D18:E20">D19</f>
        <v>10233450</v>
      </c>
      <c r="E18" s="68">
        <f t="shared" si="1"/>
        <v>2382728.79</v>
      </c>
      <c r="F18" s="45" t="s">
        <v>187</v>
      </c>
    </row>
    <row r="19" spans="1:6" ht="22.5">
      <c r="A19" s="42" t="s">
        <v>309</v>
      </c>
      <c r="B19" s="72" t="s">
        <v>168</v>
      </c>
      <c r="C19" s="44" t="s">
        <v>310</v>
      </c>
      <c r="D19" s="68">
        <f t="shared" si="1"/>
        <v>10233450</v>
      </c>
      <c r="E19" s="68">
        <f t="shared" si="1"/>
        <v>2382728.79</v>
      </c>
      <c r="F19" s="45" t="s">
        <v>187</v>
      </c>
    </row>
    <row r="20" spans="1:6" ht="22.5">
      <c r="A20" s="42" t="s">
        <v>311</v>
      </c>
      <c r="B20" s="72" t="s">
        <v>168</v>
      </c>
      <c r="C20" s="44" t="s">
        <v>312</v>
      </c>
      <c r="D20" s="68">
        <f t="shared" si="1"/>
        <v>10233450</v>
      </c>
      <c r="E20" s="68">
        <f t="shared" si="1"/>
        <v>2382728.79</v>
      </c>
      <c r="F20" s="45" t="s">
        <v>187</v>
      </c>
    </row>
    <row r="21" spans="1:6" ht="33.75">
      <c r="A21" s="42" t="s">
        <v>313</v>
      </c>
      <c r="B21" s="72" t="s">
        <v>168</v>
      </c>
      <c r="C21" s="44" t="s">
        <v>314</v>
      </c>
      <c r="D21" s="68">
        <f>расходы!D7</f>
        <v>10233450</v>
      </c>
      <c r="E21" s="170">
        <v>2382728.79</v>
      </c>
      <c r="F21" s="45" t="s">
        <v>187</v>
      </c>
    </row>
    <row r="22" spans="1:6" ht="12.75">
      <c r="A22" s="21"/>
      <c r="B22" s="52"/>
      <c r="C22" s="6"/>
      <c r="D22" s="6"/>
      <c r="E22" s="6"/>
      <c r="F22" s="6"/>
    </row>
    <row r="23" spans="1:6" ht="12.75">
      <c r="A23" s="49" t="s">
        <v>450</v>
      </c>
      <c r="B23" s="52"/>
      <c r="C23" s="6"/>
      <c r="D23" s="6"/>
      <c r="E23" s="6"/>
      <c r="F23" s="6"/>
    </row>
    <row r="24" spans="1:6" ht="12.75">
      <c r="A24" s="8" t="s">
        <v>178</v>
      </c>
      <c r="B24" s="52"/>
      <c r="C24" s="6"/>
      <c r="D24" s="6"/>
      <c r="E24" s="6"/>
      <c r="F24" s="6"/>
    </row>
    <row r="25" spans="1:6" ht="12.75">
      <c r="A25" s="49" t="s">
        <v>451</v>
      </c>
      <c r="B25" s="52"/>
      <c r="C25" s="6"/>
      <c r="D25" s="6"/>
      <c r="E25" s="6"/>
      <c r="F25" s="6"/>
    </row>
    <row r="26" spans="1:6" ht="12.75">
      <c r="A26" s="8" t="s">
        <v>180</v>
      </c>
      <c r="B26" s="52"/>
      <c r="C26" s="6"/>
      <c r="D26" s="6"/>
      <c r="E26" s="6"/>
      <c r="F26" s="6"/>
    </row>
    <row r="27" spans="1:6" ht="12.75">
      <c r="A27" s="8" t="s">
        <v>452</v>
      </c>
      <c r="B27" s="52"/>
      <c r="C27" s="6"/>
      <c r="D27" s="6"/>
      <c r="E27" s="6"/>
      <c r="F27" s="6"/>
    </row>
    <row r="28" spans="1:6" ht="12.75">
      <c r="A28" s="8" t="s">
        <v>164</v>
      </c>
      <c r="B28" s="52"/>
      <c r="C28" s="6"/>
      <c r="D28" s="6"/>
      <c r="E28" s="6"/>
      <c r="F28" s="6"/>
    </row>
    <row r="29" spans="1:6" ht="12.75">
      <c r="A29" s="8"/>
      <c r="B29" s="52"/>
      <c r="C29" s="6"/>
      <c r="D29" s="6"/>
      <c r="E29" s="6"/>
      <c r="F29" s="6"/>
    </row>
    <row r="30" spans="1:6" ht="12.75">
      <c r="A30" s="8" t="s">
        <v>507</v>
      </c>
      <c r="B30" s="52"/>
      <c r="C30" s="6"/>
      <c r="D30" s="6"/>
      <c r="E30" s="6"/>
      <c r="F30" s="6"/>
    </row>
    <row r="31" spans="1:6" ht="12.75">
      <c r="A31" s="21"/>
      <c r="B31" s="52"/>
      <c r="C31" s="6"/>
      <c r="D31" s="6"/>
      <c r="E31" s="6"/>
      <c r="F31" s="6"/>
    </row>
    <row r="32" spans="1:6" ht="12.75">
      <c r="A32" s="21"/>
      <c r="B32" s="52"/>
      <c r="C32" s="6"/>
      <c r="D32" s="6"/>
      <c r="E32" s="6"/>
      <c r="F32" s="6"/>
    </row>
    <row r="33" spans="1:6" ht="12.75">
      <c r="A33" s="21"/>
      <c r="B33" s="52"/>
      <c r="C33" s="6"/>
      <c r="D33" s="6"/>
      <c r="E33" s="6"/>
      <c r="F33" s="6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2015-04-01T07:31:59Z</cp:lastPrinted>
  <dcterms:created xsi:type="dcterms:W3CDTF">1999-06-18T11:49:53Z</dcterms:created>
  <dcterms:modified xsi:type="dcterms:W3CDTF">2015-04-29T11:30:51Z</dcterms:modified>
  <cp:category/>
  <cp:version/>
  <cp:contentType/>
  <cp:contentStatus/>
</cp:coreProperties>
</file>