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<sst xmlns="http://schemas.openxmlformats.org/spreadsheetml/2006/main" count="471" uniqueCount="372">
  <si>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</si>
  <si>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</si>
  <si>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</si>
  <si>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</si>
  <si>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</si>
  <si>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</si>
  <si>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</si>
  <si>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</si>
  <si>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</si>
  <si>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</si>
  <si>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</si>
  <si>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</si>
  <si>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</si>
  <si>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</si>
  <si>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</si>
  <si>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</si>
  <si>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</si>
  <si>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</si>
  <si>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</si>
  <si>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</si>
  <si>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</si>
  <si>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</si>
  <si>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</si>
  <si>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</si>
  <si>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Коммунальное хозяйство</t>
  </si>
  <si>
    <t>951 0502 0000000000 000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</si>
  <si>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</si>
  <si>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</si>
  <si>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</si>
  <si>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</si>
  <si>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</si>
  <si>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</si>
  <si>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</si>
  <si>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</si>
  <si>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</si>
  <si>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</si>
  <si>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</si>
  <si>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</si>
  <si>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</si>
  <si>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</si>
  <si>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</si>
  <si>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</si>
  <si>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</si>
  <si>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</si>
  <si>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</si>
  <si>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</si>
  <si>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</si>
  <si>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</si>
  <si>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</si>
  <si>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</si>
  <si>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</si>
  <si>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</si>
  <si>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</si>
  <si>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</si>
  <si>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</si>
  <si>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</si>
  <si>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</si>
  <si>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</si>
  <si>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</si>
  <si>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</si>
  <si>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</si>
  <si>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</si>
  <si>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</si>
  <si>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</si>
  <si>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</si>
  <si>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</si>
  <si>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</si>
  <si>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</si>
  <si>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</si>
  <si>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</si>
  <si>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</si>
  <si>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</si>
  <si>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</si>
  <si>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</si>
  <si>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</si>
  <si>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</si>
  <si>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</si>
  <si>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</si>
  <si>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</si>
  <si>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</si>
  <si>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</si>
  <si>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</si>
  <si>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</si>
  <si>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</si>
  <si>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</si>
  <si>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</si>
  <si>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</si>
  <si>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</si>
  <si>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</si>
  <si>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</si>
  <si>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</si>
  <si>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</si>
  <si>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</si>
  <si>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</si>
  <si>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</si>
  <si>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</si>
  <si>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</si>
  <si>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</si>
  <si>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</si>
  <si>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</si>
  <si>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</si>
  <si>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</si>
  <si>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</si>
  <si>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</si>
  <si>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</si>
  <si>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</si>
  <si>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</si>
  <si>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</si>
  <si>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</si>
  <si>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</si>
  <si>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</si>
  <si>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</si>
  <si>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</si>
  <si>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</si>
  <si>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</si>
  <si>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</si>
  <si>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</si>
  <si>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</si>
  <si>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Пенсионное обеспечение</t>
  </si>
  <si>
    <t>СОЦИАЛЬНОЕ ОБЕСПЕЧЕНИЕ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</si>
  <si>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</si>
  <si>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</si>
  <si>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</si>
  <si>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Подпрограмма «Комплексные меры противодействия злоупотреблению наркотиками и их незаконному обороту»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</si>
  <si>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</si>
  <si>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</si>
  <si>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</si>
  <si>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</si>
  <si>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</si>
  <si>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</si>
  <si>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</si>
  <si>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</si>
  <si>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</si>
  <si>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</si>
  <si>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</si>
  <si>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</si>
  <si>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</si>
  <si>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</si>
  <si>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</si>
  <si>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</si>
  <si>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</si>
  <si>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</si>
  <si>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</si>
  <si>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</si>
  <si>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</si>
  <si>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</si>
  <si>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</si>
  <si>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</si>
  <si>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</si>
  <si>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</si>
  <si>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</si>
  <si>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</si>
  <si>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</si>
  <si>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</si>
  <si>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</si>
  <si>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</si>
  <si>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</si>
  <si>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</si>
  <si>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</si>
  <si>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</si>
  <si>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</si>
  <si>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</si>
  <si>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</si>
  <si>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</si>
  <si>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</si>
  <si>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</si>
  <si>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</si>
  <si>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</si>
  <si>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</si>
  <si>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</si>
  <si>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</si>
  <si>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</si>
  <si>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</si>
  <si>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</si>
  <si>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</si>
  <si>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</si>
  <si>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</si>
  <si>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</si>
  <si>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</si>
  <si>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</si>
  <si>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</si>
  <si>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</si>
  <si>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</si>
  <si>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</si>
  <si>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</si>
  <si>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</si>
  <si>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</si>
  <si>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</si>
  <si>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</si>
  <si>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</si>
  <si>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</si>
  <si>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</si>
  <si>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</si>
  <si>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</si>
  <si>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</si>
  <si>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</si>
  <si>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</si>
  <si>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</si>
  <si>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</si>
  <si>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</si>
  <si>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</si>
  <si>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</si>
  <si>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</si>
  <si>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</si>
  <si>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</si>
  <si>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</si>
  <si>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</si>
  <si>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</si>
  <si>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</si>
  <si>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</si>
  <si>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</si>
  <si>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</si>
  <si>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</si>
  <si>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</si>
  <si>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</si>
  <si>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</si>
  <si>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</si>
  <si>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</si>
  <si>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</si>
  <si>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</si>
  <si>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</si>
  <si>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</si>
  <si>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</si>
  <si>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</si>
  <si>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</si>
  <si>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</si>
  <si>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</si>
  <si>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</si>
  <si>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</si>
  <si>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</si>
  <si>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</si>
  <si>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</si>
  <si>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</si>
  <si>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</si>
  <si>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 xml:space="preserve"> 2  00  00000  00  0000  000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</si>
  <si>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</si>
  <si>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</si>
  <si>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</si>
  <si>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</si>
  <si>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</si>
  <si>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</si>
  <si>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</si>
  <si>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</si>
  <si>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</si>
  <si>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</si>
  <si>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</si>
  <si>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</si>
  <si>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</si>
  <si>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</si>
  <si>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</si>
  <si>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</si>
  <si>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</si>
  <si>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</si>
  <si>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</si>
  <si>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</si>
  <si>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</si>
  <si>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</si>
  <si>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</si>
  <si>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</si>
  <si>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</si>
  <si>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</si>
  <si>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</si>
  <si>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</si>
  <si>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</si>
  <si>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</si>
  <si>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</si>
  <si>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000  9600  0000000000  000</t>
  </si>
  <si>
    <t>951 0000 0000000000 000</t>
  </si>
  <si>
    <t>951  0100  0000000000  000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</si>
  <si>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</si>
  <si>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</si>
  <si>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</si>
  <si>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</si>
  <si>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</si>
  <si>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</si>
  <si>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</si>
  <si>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</si>
  <si>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</si>
  <si>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</si>
  <si>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182  1  06  06043  10  1000  110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</si>
  <si>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</si>
  <si>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Администрация Калининского сельского поселения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</si>
  <si>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</si>
  <si>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</si>
  <si>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</si>
  <si>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</si>
  <si>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</si>
  <si>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</si>
  <si>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</si>
  <si>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</si>
  <si>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</si>
  <si>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</si>
  <si>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</si>
  <si>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</si>
  <si>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</si>
  <si>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</si>
  <si>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финансово-   __________________         Константинова Т.В.</t>
  </si>
  <si>
    <t>Главный бухгалтер ________________  Кротова О.Ю.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</si>
  <si>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</si>
  <si>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</si>
  <si>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</si>
  <si>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</si>
  <si>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</si>
  <si>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</si>
  <si>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951 0104 8910099990 851</t>
  </si>
  <si>
    <t>951 0113 8910099990 853</t>
  </si>
  <si>
    <t>Руководитель     __________________        Савушинский А.Г.</t>
  </si>
  <si>
    <t>951 0113 8910099990 120</t>
  </si>
  <si>
    <t>951 01 13 8910099990 122</t>
  </si>
  <si>
    <t>Прочие расходы в рамках обеспечения деятельности Администрации Калининского сельского поселения (пособие по социальной помощи населению)</t>
  </si>
  <si>
    <t>Единовременная выплата за полные годы стажа муниципальным служащим при увольнении</t>
  </si>
  <si>
    <t>Галицына Т.А.</t>
  </si>
  <si>
    <t>951 0605 0520099990 244</t>
  </si>
  <si>
    <t>951 0605 0520099990 240</t>
  </si>
  <si>
    <t>951 0605 0520099990 000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</si>
  <si>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</si>
  <si>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</si>
  <si>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000 1  01  00000  00  0000  000</t>
  </si>
  <si>
    <t>000  1  01  02000  01  0000  110</t>
  </si>
  <si>
    <t>000  1  01  02010  01  0000  110</t>
  </si>
  <si>
    <t>000 1 01 02020 01 1000 110</t>
  </si>
  <si>
    <t>000  1  01  02020  01  2100  110</t>
  </si>
  <si>
    <t>000 1  01  02020  01  3000  110</t>
  </si>
  <si>
    <t>000  1  01  02030  01  1000  110</t>
  </si>
  <si>
    <t>000 1  01  02030  01  2100  110</t>
  </si>
  <si>
    <t>000 105 03010 01 1000 110</t>
  </si>
  <si>
    <t>000 105 03010 01 2100 110</t>
  </si>
  <si>
    <t>000 105 03010 01 3000 110</t>
  </si>
  <si>
    <t>000  1  06  00000  00  0000  000</t>
  </si>
  <si>
    <t>000 1  06  01000  00  0000  110</t>
  </si>
  <si>
    <t>000  1  06  01030  10  0000  110</t>
  </si>
  <si>
    <t>000  1  06  01030  10  1000  110</t>
  </si>
  <si>
    <t>000  1  06  01030  10  2100  110</t>
  </si>
  <si>
    <t>000 1  06  01030  10  4000  110</t>
  </si>
  <si>
    <t>000  1  06  06000  00  0000  110</t>
  </si>
  <si>
    <t>000  1  06  06030  00  0000  110</t>
  </si>
  <si>
    <t>000  1  06  06033  10  1000  110</t>
  </si>
  <si>
    <t>000  1  06  06033  10  2100  110</t>
  </si>
  <si>
    <t>000 1  06  06033  10  3000  110</t>
  </si>
  <si>
    <t>000 1  06  06033  10  4000  110</t>
  </si>
  <si>
    <t>000  1  06  06040  00  0000  110</t>
  </si>
  <si>
    <t>000  1  06  06043  10  0000  110</t>
  </si>
  <si>
    <t>000  1  06  06043  10  2100  110</t>
  </si>
  <si>
    <t>000  1  06  06043  10  3000  110</t>
  </si>
  <si>
    <t>000  1  06  06043  10  4000  110</t>
  </si>
  <si>
    <t>000  1  08  04000  00  0000  110</t>
  </si>
  <si>
    <t>000  1  08  04000  01  0000  110</t>
  </si>
  <si>
    <t>000  1  08  04020  01  0000  110</t>
  </si>
  <si>
    <t>000  1  11  00000  00  0000  000</t>
  </si>
  <si>
    <t>000 1  11  05000  00  0000  120</t>
  </si>
  <si>
    <t>000 1 11 05020 00 0000 120</t>
  </si>
  <si>
    <t>000 1 11 05025 10 0000 120</t>
  </si>
  <si>
    <t>000  2  02  00000  00  0000  000</t>
  </si>
  <si>
    <t>000 2  02  10000  00  0000  151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</si>
  <si>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</si>
  <si>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</si>
  <si>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</si>
  <si>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</si>
  <si>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</si>
  <si>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</si>
  <si>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000 2  02  30024  10  0000  151</t>
  </si>
  <si>
    <t>000 1  01  02030  01  3000  110</t>
  </si>
  <si>
    <t>000 105 00000 00 0000 000</t>
  </si>
  <si>
    <t>000 105 03000 01 0000 110</t>
  </si>
  <si>
    <t>000  1  01  02010  01  1000  110</t>
  </si>
  <si>
    <t>000  1  01  02010  01  2100  110</t>
  </si>
  <si>
    <t>000  1  01  02010  01  4000  110</t>
  </si>
  <si>
    <t xml:space="preserve">                                                на  1 апреля 2017  г.</t>
  </si>
  <si>
    <t>01.04.2017г.</t>
  </si>
  <si>
    <t>122162</t>
  </si>
  <si>
    <t>951 0104 8910099990 852</t>
  </si>
  <si>
    <t>01 апреля 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</si>
</sst>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49" fontId="5" fillId="33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center" vertical="distributed" wrapText="1"/>
    </xf>
    <xf numFmtId="43" fontId="5" fillId="33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11" fillId="34" borderId="10" xfId="0" applyNumberFormat="1" applyFont="1" applyFill="1" applyBorder="1" applyAlignment="1">
      <alignment horizontal="center" vertical="distributed" wrapText="1"/>
    </xf>
    <xf numFmtId="43" fontId="5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view="pageBreakPreview" zoomScaleSheetLayoutView="100" zoomScalePageLayoutView="0" workbookViewId="0" topLeftCell="A1">
      <selection activeCell="F72" sqref="F72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2" t="s">
        <v>191</v>
      </c>
      <c r="B2" s="162"/>
      <c r="C2" s="162"/>
      <c r="D2" s="162"/>
      <c r="E2" s="66"/>
      <c r="F2" s="67" t="s">
        <v>149</v>
      </c>
    </row>
    <row r="3" spans="4:6" ht="13.5" customHeight="1">
      <c r="D3" s="68" t="s">
        <v>190</v>
      </c>
      <c r="E3" s="62"/>
      <c r="F3" s="69" t="s">
        <v>164</v>
      </c>
    </row>
    <row r="4" spans="1:6" ht="12.75" customHeight="1">
      <c r="A4" s="161" t="s">
        <v>367</v>
      </c>
      <c r="B4" s="161"/>
      <c r="C4" s="161"/>
      <c r="D4" s="161"/>
      <c r="E4" s="68" t="s">
        <v>167</v>
      </c>
      <c r="F4" s="70" t="s">
        <v>368</v>
      </c>
    </row>
    <row r="5" spans="1:6" ht="15.75" customHeight="1">
      <c r="A5" s="61" t="s">
        <v>188</v>
      </c>
      <c r="E5" s="64" t="s">
        <v>166</v>
      </c>
      <c r="F5" s="71" t="s">
        <v>193</v>
      </c>
    </row>
    <row r="6" spans="1:6" ht="12" customHeight="1">
      <c r="A6" s="61" t="s">
        <v>122</v>
      </c>
      <c r="E6" s="64" t="s">
        <v>181</v>
      </c>
      <c r="F6" s="70" t="s">
        <v>194</v>
      </c>
    </row>
    <row r="7" spans="1:6" ht="24.75" customHeight="1">
      <c r="A7" s="61" t="s">
        <v>195</v>
      </c>
      <c r="B7" s="160" t="s">
        <v>276</v>
      </c>
      <c r="C7" s="160"/>
      <c r="D7" s="160"/>
      <c r="E7" s="64" t="s">
        <v>125</v>
      </c>
      <c r="F7" s="70">
        <v>60657420</v>
      </c>
    </row>
    <row r="8" spans="1:6" ht="13.5" customHeight="1">
      <c r="A8" s="61" t="s">
        <v>175</v>
      </c>
      <c r="F8" s="72"/>
    </row>
    <row r="9" spans="1:6" ht="13.5" customHeight="1" thickBot="1">
      <c r="A9" s="61" t="s">
        <v>146</v>
      </c>
      <c r="F9" s="73" t="s">
        <v>145</v>
      </c>
    </row>
    <row r="10" spans="2:6" ht="13.5" customHeight="1">
      <c r="B10" s="74"/>
      <c r="C10" s="74" t="s">
        <v>176</v>
      </c>
      <c r="F10" s="75"/>
    </row>
    <row r="11" spans="1:6" ht="5.25" customHeight="1">
      <c r="A11" s="76"/>
      <c r="B11" s="77"/>
      <c r="C11" s="78"/>
      <c r="D11" s="79"/>
      <c r="E11" s="79" t="s">
        <v>192</v>
      </c>
      <c r="F11" s="80"/>
    </row>
    <row r="12" spans="1:6" ht="13.5" customHeight="1">
      <c r="A12" s="81"/>
      <c r="B12" s="82" t="s">
        <v>153</v>
      </c>
      <c r="C12" s="83" t="s">
        <v>187</v>
      </c>
      <c r="D12" s="84" t="s">
        <v>178</v>
      </c>
      <c r="E12" s="85"/>
      <c r="F12" s="86" t="s">
        <v>165</v>
      </c>
    </row>
    <row r="13" spans="1:6" ht="9.75" customHeight="1">
      <c r="A13" s="81" t="s">
        <v>150</v>
      </c>
      <c r="B13" s="82" t="s">
        <v>154</v>
      </c>
      <c r="C13" s="83" t="s">
        <v>183</v>
      </c>
      <c r="D13" s="84" t="s">
        <v>179</v>
      </c>
      <c r="E13" s="84" t="s">
        <v>169</v>
      </c>
      <c r="F13" s="87" t="s">
        <v>148</v>
      </c>
    </row>
    <row r="14" spans="1:6" ht="9.75" customHeight="1">
      <c r="A14" s="81"/>
      <c r="B14" s="82" t="s">
        <v>155</v>
      </c>
      <c r="C14" s="83" t="s">
        <v>184</v>
      </c>
      <c r="D14" s="84" t="s">
        <v>148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147</v>
      </c>
      <c r="E15" s="90" t="s">
        <v>172</v>
      </c>
      <c r="F15" s="91" t="s">
        <v>173</v>
      </c>
    </row>
    <row r="16" spans="1:6" s="2" customFormat="1" ht="15.75" customHeight="1">
      <c r="A16" s="92" t="s">
        <v>200</v>
      </c>
      <c r="B16" s="93">
        <v>10</v>
      </c>
      <c r="C16" s="94" t="s">
        <v>201</v>
      </c>
      <c r="D16" s="95">
        <f>D17+D63</f>
        <v>8191900</v>
      </c>
      <c r="E16" s="153">
        <f>E17+E63</f>
        <v>2527151.88</v>
      </c>
      <c r="F16" s="96">
        <f>D16-E16</f>
        <v>5664748.12</v>
      </c>
    </row>
    <row r="17" spans="1:6" ht="24" customHeight="1">
      <c r="A17" s="97" t="s">
        <v>202</v>
      </c>
      <c r="B17" s="98">
        <v>10</v>
      </c>
      <c r="C17" s="99" t="s">
        <v>203</v>
      </c>
      <c r="D17" s="158">
        <f>D18+D30+D35+D53+D56+D60</f>
        <v>3542900</v>
      </c>
      <c r="E17" s="155">
        <f>E18+E30+E35+E53+E56+E60</f>
        <v>469626.88</v>
      </c>
      <c r="F17" s="156">
        <f>D17-E17</f>
        <v>3073273.12</v>
      </c>
    </row>
    <row r="18" spans="1:6" ht="15.75" customHeight="1">
      <c r="A18" s="97" t="s">
        <v>204</v>
      </c>
      <c r="B18" s="98">
        <v>10</v>
      </c>
      <c r="C18" s="99" t="s">
        <v>317</v>
      </c>
      <c r="D18" s="100">
        <f>D19</f>
        <v>476200</v>
      </c>
      <c r="E18" s="102">
        <f>E19</f>
        <v>103503.67</v>
      </c>
      <c r="F18" s="96">
        <f>D18-E18</f>
        <v>372696.33</v>
      </c>
    </row>
    <row r="19" spans="1:6" s="2" customFormat="1" ht="14.25" customHeight="1">
      <c r="A19" s="97" t="s">
        <v>196</v>
      </c>
      <c r="B19" s="98">
        <v>10</v>
      </c>
      <c r="C19" s="99" t="s">
        <v>318</v>
      </c>
      <c r="D19" s="100">
        <f>D20</f>
        <v>476200</v>
      </c>
      <c r="E19" s="155">
        <f>E20+E24+E25+E26+E27+E28+E29</f>
        <v>103503.67</v>
      </c>
      <c r="F19" s="156">
        <f>D19-E19</f>
        <v>372696.33</v>
      </c>
    </row>
    <row r="20" spans="1:6" ht="93.75" customHeight="1">
      <c r="A20" s="97" t="s">
        <v>205</v>
      </c>
      <c r="B20" s="98">
        <v>10</v>
      </c>
      <c r="C20" s="99" t="s">
        <v>319</v>
      </c>
      <c r="D20" s="100">
        <v>476200</v>
      </c>
      <c r="E20" s="155">
        <f>E21+E22+E23</f>
        <v>103268.5</v>
      </c>
      <c r="F20" s="100">
        <v>476200</v>
      </c>
    </row>
    <row r="21" spans="1:6" ht="93.75" customHeight="1">
      <c r="A21" s="97" t="s">
        <v>205</v>
      </c>
      <c r="B21" s="98">
        <v>10</v>
      </c>
      <c r="C21" s="99" t="s">
        <v>364</v>
      </c>
      <c r="D21" s="100">
        <v>476200</v>
      </c>
      <c r="E21" s="102">
        <v>103048.82</v>
      </c>
      <c r="F21" s="100">
        <v>476200</v>
      </c>
    </row>
    <row r="22" spans="1:6" ht="93.75" customHeight="1">
      <c r="A22" s="97" t="s">
        <v>205</v>
      </c>
      <c r="B22" s="98">
        <v>10</v>
      </c>
      <c r="C22" s="99" t="s">
        <v>365</v>
      </c>
      <c r="D22" s="100">
        <v>0</v>
      </c>
      <c r="E22" s="102">
        <v>23.89</v>
      </c>
      <c r="F22" s="158">
        <f aca="true" t="shared" si="0" ref="F22:F32">D22-E22</f>
        <v>-23.89</v>
      </c>
    </row>
    <row r="23" spans="1:6" ht="93.75" customHeight="1">
      <c r="A23" s="97" t="s">
        <v>205</v>
      </c>
      <c r="B23" s="98">
        <v>10</v>
      </c>
      <c r="C23" s="99" t="s">
        <v>366</v>
      </c>
      <c r="D23" s="100">
        <v>0</v>
      </c>
      <c r="E23" s="102">
        <v>195.79</v>
      </c>
      <c r="F23" s="158">
        <f t="shared" si="0"/>
        <v>-195.79</v>
      </c>
    </row>
    <row r="24" spans="1:6" ht="93.75" customHeight="1">
      <c r="A24" s="97" t="s">
        <v>205</v>
      </c>
      <c r="B24" s="98">
        <v>10</v>
      </c>
      <c r="C24" s="99" t="s">
        <v>320</v>
      </c>
      <c r="D24" s="100"/>
      <c r="E24" s="102">
        <v>0</v>
      </c>
      <c r="F24" s="101">
        <f t="shared" si="0"/>
        <v>0</v>
      </c>
    </row>
    <row r="25" spans="1:6" ht="93.75" customHeight="1">
      <c r="A25" s="97" t="s">
        <v>205</v>
      </c>
      <c r="B25" s="98">
        <v>10</v>
      </c>
      <c r="C25" s="99" t="s">
        <v>321</v>
      </c>
      <c r="D25" s="100">
        <v>0</v>
      </c>
      <c r="E25" s="102">
        <v>0</v>
      </c>
      <c r="F25" s="96">
        <f t="shared" si="0"/>
        <v>0</v>
      </c>
    </row>
    <row r="26" spans="1:6" ht="93.75" customHeight="1">
      <c r="A26" s="97" t="s">
        <v>205</v>
      </c>
      <c r="B26" s="98">
        <v>10</v>
      </c>
      <c r="C26" s="99" t="s">
        <v>322</v>
      </c>
      <c r="D26" s="100">
        <v>0</v>
      </c>
      <c r="E26" s="102">
        <v>175.17</v>
      </c>
      <c r="F26" s="96">
        <f t="shared" si="0"/>
        <v>-175.17</v>
      </c>
    </row>
    <row r="27" spans="1:6" ht="93.75" customHeight="1">
      <c r="A27" s="97" t="s">
        <v>205</v>
      </c>
      <c r="B27" s="98">
        <v>10</v>
      </c>
      <c r="C27" s="99" t="s">
        <v>323</v>
      </c>
      <c r="D27" s="100">
        <v>0</v>
      </c>
      <c r="E27" s="102">
        <v>0</v>
      </c>
      <c r="F27" s="96">
        <f t="shared" si="0"/>
        <v>0</v>
      </c>
    </row>
    <row r="28" spans="1:6" ht="94.5" customHeight="1">
      <c r="A28" s="97" t="s">
        <v>205</v>
      </c>
      <c r="B28" s="98">
        <v>10</v>
      </c>
      <c r="C28" s="99" t="s">
        <v>324</v>
      </c>
      <c r="D28" s="100"/>
      <c r="E28" s="102">
        <v>0</v>
      </c>
      <c r="F28" s="101">
        <f t="shared" si="0"/>
        <v>0</v>
      </c>
    </row>
    <row r="29" spans="1:6" ht="94.5" customHeight="1">
      <c r="A29" s="97" t="s">
        <v>205</v>
      </c>
      <c r="B29" s="98">
        <v>10</v>
      </c>
      <c r="C29" s="99" t="s">
        <v>361</v>
      </c>
      <c r="D29" s="100"/>
      <c r="E29" s="102">
        <v>60</v>
      </c>
      <c r="F29" s="156">
        <f t="shared" si="0"/>
        <v>-60</v>
      </c>
    </row>
    <row r="30" spans="1:6" ht="18.75" customHeight="1">
      <c r="A30" s="97" t="s">
        <v>277</v>
      </c>
      <c r="B30" s="98">
        <v>10</v>
      </c>
      <c r="C30" s="8" t="s">
        <v>362</v>
      </c>
      <c r="D30" s="101">
        <f>D31</f>
        <v>244500</v>
      </c>
      <c r="E30" s="140">
        <f>E31</f>
        <v>122162</v>
      </c>
      <c r="F30" s="101">
        <f t="shared" si="0"/>
        <v>122338</v>
      </c>
    </row>
    <row r="31" spans="1:6" ht="24.75" customHeight="1">
      <c r="A31" s="97" t="s">
        <v>278</v>
      </c>
      <c r="B31" s="98">
        <v>10</v>
      </c>
      <c r="C31" s="8" t="s">
        <v>363</v>
      </c>
      <c r="D31" s="101">
        <f>D32</f>
        <v>244500</v>
      </c>
      <c r="E31" s="149">
        <f>E32+E33+E34</f>
        <v>122162</v>
      </c>
      <c r="F31" s="99">
        <f t="shared" si="0"/>
        <v>122338</v>
      </c>
    </row>
    <row r="32" spans="1:6" ht="16.5" customHeight="1">
      <c r="A32" s="97" t="s">
        <v>278</v>
      </c>
      <c r="B32" s="98">
        <v>10</v>
      </c>
      <c r="C32" s="8" t="s">
        <v>325</v>
      </c>
      <c r="D32" s="101">
        <v>244500</v>
      </c>
      <c r="E32" s="149" t="s">
        <v>369</v>
      </c>
      <c r="F32" s="99">
        <f t="shared" si="0"/>
        <v>122338</v>
      </c>
    </row>
    <row r="33" spans="1:6" ht="16.5" customHeight="1">
      <c r="A33" s="97" t="s">
        <v>278</v>
      </c>
      <c r="B33" s="98">
        <v>10</v>
      </c>
      <c r="C33" s="8" t="s">
        <v>326</v>
      </c>
      <c r="D33" s="101"/>
      <c r="E33" s="102">
        <v>0</v>
      </c>
      <c r="F33" s="96">
        <v>10357.5</v>
      </c>
    </row>
    <row r="34" spans="1:6" ht="16.5" customHeight="1">
      <c r="A34" s="97" t="s">
        <v>278</v>
      </c>
      <c r="B34" s="98">
        <v>10</v>
      </c>
      <c r="C34" s="8" t="s">
        <v>327</v>
      </c>
      <c r="D34" s="101"/>
      <c r="E34" s="102">
        <v>0</v>
      </c>
      <c r="F34" s="96">
        <v>2500</v>
      </c>
    </row>
    <row r="35" spans="1:6" ht="16.5" customHeight="1">
      <c r="A35" s="97" t="s">
        <v>206</v>
      </c>
      <c r="B35" s="98">
        <v>10</v>
      </c>
      <c r="C35" s="99" t="s">
        <v>328</v>
      </c>
      <c r="D35" s="100">
        <f>D36+D41</f>
        <v>2742000</v>
      </c>
      <c r="E35" s="100">
        <f>E36+E41</f>
        <v>240861.21000000002</v>
      </c>
      <c r="F35" s="96">
        <f>D35-E35</f>
        <v>2501138.79</v>
      </c>
    </row>
    <row r="36" spans="1:6" ht="15" customHeight="1">
      <c r="A36" s="97" t="s">
        <v>197</v>
      </c>
      <c r="B36" s="98">
        <v>10</v>
      </c>
      <c r="C36" s="99" t="s">
        <v>329</v>
      </c>
      <c r="D36" s="100">
        <f>D37</f>
        <v>132100</v>
      </c>
      <c r="E36" s="100">
        <f>E37</f>
        <v>13373.01</v>
      </c>
      <c r="F36" s="96">
        <f>D36-E36</f>
        <v>118726.99</v>
      </c>
    </row>
    <row r="37" spans="1:6" ht="15" customHeight="1">
      <c r="A37" s="97" t="s">
        <v>197</v>
      </c>
      <c r="B37" s="98">
        <v>10</v>
      </c>
      <c r="C37" s="99" t="s">
        <v>330</v>
      </c>
      <c r="D37" s="100">
        <f>D38</f>
        <v>132100</v>
      </c>
      <c r="E37" s="100">
        <f>E38+E39+E40</f>
        <v>13373.01</v>
      </c>
      <c r="F37" s="101">
        <f>D37-E37</f>
        <v>118726.99</v>
      </c>
    </row>
    <row r="38" spans="1:6" ht="56.25" customHeight="1">
      <c r="A38" s="97" t="s">
        <v>134</v>
      </c>
      <c r="B38" s="98">
        <v>10</v>
      </c>
      <c r="C38" s="99" t="s">
        <v>331</v>
      </c>
      <c r="D38" s="100">
        <v>132100</v>
      </c>
      <c r="E38" s="102">
        <v>9855.36</v>
      </c>
      <c r="F38" s="101">
        <f>D38-E38</f>
        <v>122244.64</v>
      </c>
    </row>
    <row r="39" spans="1:6" s="2" customFormat="1" ht="33" customHeight="1">
      <c r="A39" s="97" t="s">
        <v>134</v>
      </c>
      <c r="B39" s="98">
        <v>10</v>
      </c>
      <c r="C39" s="99" t="s">
        <v>332</v>
      </c>
      <c r="D39" s="100">
        <v>0</v>
      </c>
      <c r="E39" s="102">
        <v>3517.65</v>
      </c>
      <c r="F39" s="96">
        <f aca="true" t="shared" si="1" ref="F39:F55">D39-E39</f>
        <v>-3517.65</v>
      </c>
    </row>
    <row r="40" spans="1:6" s="2" customFormat="1" ht="33" customHeight="1">
      <c r="A40" s="97" t="s">
        <v>134</v>
      </c>
      <c r="B40" s="98">
        <v>10</v>
      </c>
      <c r="C40" s="99" t="s">
        <v>333</v>
      </c>
      <c r="D40" s="100">
        <v>0</v>
      </c>
      <c r="E40" s="102">
        <v>0</v>
      </c>
      <c r="F40" s="96">
        <f t="shared" si="1"/>
        <v>0</v>
      </c>
    </row>
    <row r="41" spans="1:6" ht="11.25" customHeight="1">
      <c r="A41" s="97" t="s">
        <v>198</v>
      </c>
      <c r="B41" s="98">
        <v>10</v>
      </c>
      <c r="C41" s="99" t="s">
        <v>334</v>
      </c>
      <c r="D41" s="100">
        <f>D42+D47</f>
        <v>2609900</v>
      </c>
      <c r="E41" s="102">
        <f>E42+E47</f>
        <v>227488.2</v>
      </c>
      <c r="F41" s="96">
        <f t="shared" si="1"/>
        <v>2382411.8</v>
      </c>
    </row>
    <row r="42" spans="1:6" ht="15.75" customHeight="1">
      <c r="A42" s="97" t="s">
        <v>135</v>
      </c>
      <c r="B42" s="98">
        <v>10</v>
      </c>
      <c r="C42" s="99" t="s">
        <v>335</v>
      </c>
      <c r="D42" s="100">
        <f>D43</f>
        <v>293000</v>
      </c>
      <c r="E42" s="102">
        <f>E43+E44+E45+E46</f>
        <v>114156.97</v>
      </c>
      <c r="F42" s="96">
        <f t="shared" si="1"/>
        <v>178843.03</v>
      </c>
    </row>
    <row r="43" spans="1:6" ht="45.75" customHeight="1">
      <c r="A43" s="97" t="s">
        <v>136</v>
      </c>
      <c r="B43" s="98">
        <v>10</v>
      </c>
      <c r="C43" s="99" t="s">
        <v>336</v>
      </c>
      <c r="D43" s="100">
        <v>293000</v>
      </c>
      <c r="E43" s="102">
        <v>114142.32</v>
      </c>
      <c r="F43" s="96">
        <f t="shared" si="1"/>
        <v>178857.68</v>
      </c>
    </row>
    <row r="44" spans="1:6" ht="45.75" customHeight="1">
      <c r="A44" s="97" t="s">
        <v>136</v>
      </c>
      <c r="B44" s="98">
        <v>10</v>
      </c>
      <c r="C44" s="99" t="s">
        <v>337</v>
      </c>
      <c r="D44" s="100">
        <v>0</v>
      </c>
      <c r="E44" s="102">
        <v>14.65</v>
      </c>
      <c r="F44" s="96">
        <f t="shared" si="1"/>
        <v>-14.65</v>
      </c>
    </row>
    <row r="45" spans="1:6" ht="45.75" customHeight="1">
      <c r="A45" s="97" t="s">
        <v>136</v>
      </c>
      <c r="B45" s="98">
        <v>10</v>
      </c>
      <c r="C45" s="99" t="s">
        <v>338</v>
      </c>
      <c r="D45" s="100">
        <v>0</v>
      </c>
      <c r="E45" s="102">
        <v>0</v>
      </c>
      <c r="F45" s="96">
        <f>D45-E45</f>
        <v>0</v>
      </c>
    </row>
    <row r="46" spans="1:6" ht="45.75" customHeight="1">
      <c r="A46" s="97" t="s">
        <v>136</v>
      </c>
      <c r="B46" s="98">
        <v>10</v>
      </c>
      <c r="C46" s="99" t="s">
        <v>339</v>
      </c>
      <c r="D46" s="100">
        <v>0</v>
      </c>
      <c r="E46" s="102">
        <v>0</v>
      </c>
      <c r="F46" s="96">
        <f t="shared" si="1"/>
        <v>0</v>
      </c>
    </row>
    <row r="47" spans="1:6" ht="17.25" customHeight="1">
      <c r="A47" s="97" t="s">
        <v>137</v>
      </c>
      <c r="B47" s="98">
        <v>10</v>
      </c>
      <c r="C47" s="99" t="s">
        <v>340</v>
      </c>
      <c r="D47" s="100">
        <f>D48</f>
        <v>2316900</v>
      </c>
      <c r="E47" s="102">
        <f>E49+E50+E51+E52</f>
        <v>113331.23</v>
      </c>
      <c r="F47" s="96">
        <f t="shared" si="1"/>
        <v>2203568.77</v>
      </c>
    </row>
    <row r="48" spans="1:6" ht="48" customHeight="1">
      <c r="A48" s="97" t="s">
        <v>138</v>
      </c>
      <c r="B48" s="98">
        <v>10</v>
      </c>
      <c r="C48" s="99" t="s">
        <v>341</v>
      </c>
      <c r="D48" s="100">
        <f>D49</f>
        <v>2316900</v>
      </c>
      <c r="E48" s="102">
        <f>E49+E50+E51+E52</f>
        <v>113331.23</v>
      </c>
      <c r="F48" s="96">
        <f t="shared" si="1"/>
        <v>2203568.77</v>
      </c>
    </row>
    <row r="49" spans="1:6" ht="48" customHeight="1">
      <c r="A49" s="97" t="s">
        <v>138</v>
      </c>
      <c r="B49" s="98">
        <v>10</v>
      </c>
      <c r="C49" s="99" t="s">
        <v>279</v>
      </c>
      <c r="D49" s="100">
        <v>2316900</v>
      </c>
      <c r="E49" s="102">
        <v>107088.19</v>
      </c>
      <c r="F49" s="96">
        <f t="shared" si="1"/>
        <v>2209811.81</v>
      </c>
    </row>
    <row r="50" spans="1:6" ht="48" customHeight="1">
      <c r="A50" s="97" t="s">
        <v>138</v>
      </c>
      <c r="B50" s="98">
        <v>10</v>
      </c>
      <c r="C50" s="99" t="s">
        <v>342</v>
      </c>
      <c r="D50" s="100"/>
      <c r="E50" s="102">
        <v>6243.04</v>
      </c>
      <c r="F50" s="96">
        <f t="shared" si="1"/>
        <v>-6243.04</v>
      </c>
    </row>
    <row r="51" spans="1:6" ht="48" customHeight="1">
      <c r="A51" s="97" t="s">
        <v>138</v>
      </c>
      <c r="B51" s="98">
        <v>10</v>
      </c>
      <c r="C51" s="99" t="s">
        <v>343</v>
      </c>
      <c r="D51" s="100"/>
      <c r="E51" s="102">
        <v>0</v>
      </c>
      <c r="F51" s="96">
        <f t="shared" si="1"/>
        <v>0</v>
      </c>
    </row>
    <row r="52" spans="1:6" ht="48" customHeight="1">
      <c r="A52" s="97" t="s">
        <v>138</v>
      </c>
      <c r="B52" s="98">
        <v>10</v>
      </c>
      <c r="C52" s="99" t="s">
        <v>344</v>
      </c>
      <c r="D52" s="100"/>
      <c r="E52" s="102">
        <v>0</v>
      </c>
      <c r="F52" s="96">
        <f t="shared" si="1"/>
        <v>0</v>
      </c>
    </row>
    <row r="53" spans="1:6" ht="12.75" customHeight="1">
      <c r="A53" s="97" t="s">
        <v>207</v>
      </c>
      <c r="B53" s="98">
        <v>10</v>
      </c>
      <c r="C53" s="99" t="s">
        <v>345</v>
      </c>
      <c r="D53" s="100">
        <f>D54</f>
        <v>3800</v>
      </c>
      <c r="E53" s="102">
        <f>E54</f>
        <v>1900</v>
      </c>
      <c r="F53" s="96">
        <f t="shared" si="1"/>
        <v>1900</v>
      </c>
    </row>
    <row r="54" spans="1:6" ht="56.25" customHeight="1">
      <c r="A54" s="97" t="s">
        <v>208</v>
      </c>
      <c r="B54" s="98">
        <v>10</v>
      </c>
      <c r="C54" s="99" t="s">
        <v>346</v>
      </c>
      <c r="D54" s="100">
        <f>D55</f>
        <v>3800</v>
      </c>
      <c r="E54" s="102">
        <f>E55</f>
        <v>1900</v>
      </c>
      <c r="F54" s="96">
        <f t="shared" si="1"/>
        <v>1900</v>
      </c>
    </row>
    <row r="55" spans="1:6" s="2" customFormat="1" ht="87.75" customHeight="1">
      <c r="A55" s="97" t="s">
        <v>209</v>
      </c>
      <c r="B55" s="98">
        <v>10</v>
      </c>
      <c r="C55" s="99" t="s">
        <v>347</v>
      </c>
      <c r="D55" s="100">
        <v>3800</v>
      </c>
      <c r="E55" s="102">
        <v>1900</v>
      </c>
      <c r="F55" s="96">
        <f t="shared" si="1"/>
        <v>1900</v>
      </c>
    </row>
    <row r="56" spans="1:6" ht="47.25" customHeight="1">
      <c r="A56" s="97" t="s">
        <v>210</v>
      </c>
      <c r="B56" s="98">
        <v>10</v>
      </c>
      <c r="C56" s="99" t="s">
        <v>348</v>
      </c>
      <c r="D56" s="100">
        <f>D57</f>
        <v>59900</v>
      </c>
      <c r="E56" s="102">
        <f>E57</f>
        <v>0</v>
      </c>
      <c r="F56" s="96">
        <f aca="true" t="shared" si="2" ref="F56:F61">D56-E56</f>
        <v>59900</v>
      </c>
    </row>
    <row r="57" spans="1:6" ht="119.25" customHeight="1">
      <c r="A57" s="97" t="s">
        <v>211</v>
      </c>
      <c r="B57" s="98">
        <v>10</v>
      </c>
      <c r="C57" s="99" t="s">
        <v>349</v>
      </c>
      <c r="D57" s="100">
        <v>59900</v>
      </c>
      <c r="E57" s="102">
        <f>E58</f>
        <v>0</v>
      </c>
      <c r="F57" s="101">
        <f>F58</f>
        <v>59900</v>
      </c>
    </row>
    <row r="58" spans="1:6" ht="78" customHeight="1">
      <c r="A58" s="97" t="s">
        <v>280</v>
      </c>
      <c r="B58" s="98">
        <v>10</v>
      </c>
      <c r="C58" s="99" t="s">
        <v>350</v>
      </c>
      <c r="D58" s="100">
        <v>59900</v>
      </c>
      <c r="E58" s="102">
        <f>E59</f>
        <v>0</v>
      </c>
      <c r="F58" s="96">
        <f t="shared" si="2"/>
        <v>59900</v>
      </c>
    </row>
    <row r="59" spans="1:6" s="2" customFormat="1" ht="56.25" customHeight="1">
      <c r="A59" s="97" t="s">
        <v>280</v>
      </c>
      <c r="B59" s="98">
        <v>10</v>
      </c>
      <c r="C59" s="99" t="s">
        <v>351</v>
      </c>
      <c r="D59" s="100">
        <v>59900</v>
      </c>
      <c r="E59" s="102">
        <v>0</v>
      </c>
      <c r="F59" s="96">
        <f>D59-E59</f>
        <v>59900</v>
      </c>
    </row>
    <row r="60" spans="1:6" ht="16.5" customHeight="1">
      <c r="A60" s="97" t="s">
        <v>261</v>
      </c>
      <c r="B60" s="98">
        <v>10</v>
      </c>
      <c r="C60" s="99" t="s">
        <v>262</v>
      </c>
      <c r="D60" s="100">
        <f>D61</f>
        <v>16500</v>
      </c>
      <c r="E60" s="102">
        <f>E61</f>
        <v>1200</v>
      </c>
      <c r="F60" s="96">
        <f t="shared" si="2"/>
        <v>15300</v>
      </c>
    </row>
    <row r="61" spans="1:6" ht="36" customHeight="1">
      <c r="A61" s="103" t="s">
        <v>129</v>
      </c>
      <c r="B61" s="98">
        <v>10</v>
      </c>
      <c r="C61" s="99" t="s">
        <v>128</v>
      </c>
      <c r="D61" s="100">
        <f>D62</f>
        <v>16500</v>
      </c>
      <c r="E61" s="104">
        <f>E62</f>
        <v>1200</v>
      </c>
      <c r="F61" s="96">
        <f t="shared" si="2"/>
        <v>15300</v>
      </c>
    </row>
    <row r="62" spans="1:6" s="2" customFormat="1" ht="51" customHeight="1">
      <c r="A62" s="103" t="s">
        <v>127</v>
      </c>
      <c r="B62" s="98">
        <v>10</v>
      </c>
      <c r="C62" s="99" t="s">
        <v>126</v>
      </c>
      <c r="D62" s="100">
        <v>16500</v>
      </c>
      <c r="E62" s="104">
        <v>1200</v>
      </c>
      <c r="F62" s="96">
        <f aca="true" t="shared" si="3" ref="F62:F67">D62-E62</f>
        <v>15300</v>
      </c>
    </row>
    <row r="63" spans="1:6" ht="14.25" customHeight="1">
      <c r="A63" s="97" t="s">
        <v>212</v>
      </c>
      <c r="B63" s="98">
        <v>10</v>
      </c>
      <c r="C63" s="99" t="s">
        <v>234</v>
      </c>
      <c r="D63" s="100">
        <f>D64</f>
        <v>4649000</v>
      </c>
      <c r="E63" s="102">
        <f>E64</f>
        <v>2057525</v>
      </c>
      <c r="F63" s="96">
        <f t="shared" si="3"/>
        <v>2591475</v>
      </c>
    </row>
    <row r="64" spans="1:6" ht="54" customHeight="1">
      <c r="A64" s="97" t="s">
        <v>213</v>
      </c>
      <c r="B64" s="98">
        <v>10</v>
      </c>
      <c r="C64" s="99" t="s">
        <v>352</v>
      </c>
      <c r="D64" s="158">
        <f>D65+D68</f>
        <v>4649000</v>
      </c>
      <c r="E64" s="155">
        <f>E65+E68</f>
        <v>2057525</v>
      </c>
      <c r="F64" s="96">
        <f t="shared" si="3"/>
        <v>2591475</v>
      </c>
    </row>
    <row r="65" spans="1:6" ht="36.75" customHeight="1">
      <c r="A65" s="97" t="s">
        <v>315</v>
      </c>
      <c r="B65" s="98">
        <v>10</v>
      </c>
      <c r="C65" s="99" t="s">
        <v>353</v>
      </c>
      <c r="D65" s="100">
        <f>D66</f>
        <v>4475500</v>
      </c>
      <c r="E65" s="102">
        <f>E66</f>
        <v>2014000</v>
      </c>
      <c r="F65" s="96">
        <f t="shared" si="3"/>
        <v>2461500</v>
      </c>
    </row>
    <row r="66" spans="1:6" ht="24" customHeight="1">
      <c r="A66" s="97" t="s">
        <v>214</v>
      </c>
      <c r="B66" s="98">
        <v>10</v>
      </c>
      <c r="C66" s="99" t="s">
        <v>354</v>
      </c>
      <c r="D66" s="100">
        <f>D67</f>
        <v>4475500</v>
      </c>
      <c r="E66" s="102">
        <f>E67</f>
        <v>2014000</v>
      </c>
      <c r="F66" s="96">
        <f t="shared" si="3"/>
        <v>2461500</v>
      </c>
    </row>
    <row r="67" spans="1:6" ht="22.5" customHeight="1">
      <c r="A67" s="97" t="s">
        <v>139</v>
      </c>
      <c r="B67" s="98">
        <v>10</v>
      </c>
      <c r="C67" s="99" t="s">
        <v>355</v>
      </c>
      <c r="D67" s="100">
        <v>4475500</v>
      </c>
      <c r="E67" s="102">
        <v>2014000</v>
      </c>
      <c r="F67" s="96">
        <f t="shared" si="3"/>
        <v>2461500</v>
      </c>
    </row>
    <row r="68" spans="1:6" ht="30.75" customHeight="1">
      <c r="A68" s="97" t="s">
        <v>316</v>
      </c>
      <c r="B68" s="98">
        <v>10</v>
      </c>
      <c r="C68" s="99" t="s">
        <v>356</v>
      </c>
      <c r="D68" s="100">
        <f>D69+D71</f>
        <v>173500</v>
      </c>
      <c r="E68" s="102">
        <f>E69+E71</f>
        <v>43525</v>
      </c>
      <c r="F68" s="101">
        <f>D68-E68</f>
        <v>129975</v>
      </c>
    </row>
    <row r="69" spans="1:6" ht="34.5" customHeight="1">
      <c r="A69" s="97" t="s">
        <v>215</v>
      </c>
      <c r="B69" s="98">
        <v>10</v>
      </c>
      <c r="C69" s="99" t="s">
        <v>357</v>
      </c>
      <c r="D69" s="100">
        <f>D70</f>
        <v>173300</v>
      </c>
      <c r="E69" s="102">
        <f>E70</f>
        <v>43325</v>
      </c>
      <c r="F69" s="101">
        <f>D69-E69</f>
        <v>129975</v>
      </c>
    </row>
    <row r="70" spans="1:6" ht="26.25" customHeight="1">
      <c r="A70" s="97" t="s">
        <v>140</v>
      </c>
      <c r="B70" s="98">
        <v>10</v>
      </c>
      <c r="C70" s="99" t="s">
        <v>358</v>
      </c>
      <c r="D70" s="100">
        <v>173300</v>
      </c>
      <c r="E70" s="102">
        <v>43325</v>
      </c>
      <c r="F70" s="96">
        <f>D70-E70</f>
        <v>129975</v>
      </c>
    </row>
    <row r="71" spans="1:6" s="2" customFormat="1" ht="22.5" customHeight="1">
      <c r="A71" s="97" t="s">
        <v>199</v>
      </c>
      <c r="B71" s="98">
        <v>10</v>
      </c>
      <c r="C71" s="99" t="s">
        <v>359</v>
      </c>
      <c r="D71" s="105">
        <v>200</v>
      </c>
      <c r="E71" s="128">
        <f>E72</f>
        <v>200</v>
      </c>
      <c r="F71" s="101">
        <f>D71-E71</f>
        <v>0</v>
      </c>
    </row>
    <row r="72" spans="1:6" ht="48" customHeight="1">
      <c r="A72" s="97" t="s">
        <v>141</v>
      </c>
      <c r="B72" s="98">
        <v>10</v>
      </c>
      <c r="C72" s="99" t="s">
        <v>360</v>
      </c>
      <c r="D72" s="105">
        <v>200</v>
      </c>
      <c r="E72" s="128">
        <v>200</v>
      </c>
      <c r="F72" s="96">
        <f>D72-E72</f>
        <v>0</v>
      </c>
    </row>
    <row r="73" spans="1:6" ht="18" customHeight="1">
      <c r="A73" s="106" t="s">
        <v>235</v>
      </c>
      <c r="B73" s="107"/>
      <c r="C73" s="108" t="s">
        <v>236</v>
      </c>
      <c r="D73" s="109"/>
      <c r="E73" s="151"/>
      <c r="F73" s="110"/>
    </row>
    <row r="74" spans="1:6" ht="16.5" customHeight="1">
      <c r="A74" s="106" t="s">
        <v>237</v>
      </c>
      <c r="B74" s="111"/>
      <c r="C74" s="108" t="s">
        <v>236</v>
      </c>
      <c r="D74" s="109">
        <f>D16</f>
        <v>8191900</v>
      </c>
      <c r="E74" s="152">
        <f>E16</f>
        <v>2527151.88</v>
      </c>
      <c r="F74" s="112">
        <f>F16</f>
        <v>5664748.12</v>
      </c>
    </row>
    <row r="75" spans="1:6" ht="22.5" customHeight="1" hidden="1">
      <c r="A75" s="113"/>
      <c r="B75" s="114"/>
      <c r="C75" s="108"/>
      <c r="D75" s="115"/>
      <c r="E75" s="116"/>
      <c r="F75" s="117"/>
    </row>
    <row r="76" spans="1:6" ht="24.75" customHeight="1" hidden="1">
      <c r="A76" s="113"/>
      <c r="B76" s="114"/>
      <c r="C76" s="108"/>
      <c r="D76" s="115"/>
      <c r="E76" s="116"/>
      <c r="F76" s="117"/>
    </row>
    <row r="77" spans="1:6" ht="18" customHeight="1" hidden="1">
      <c r="A77" s="118"/>
      <c r="B77" s="119"/>
      <c r="C77" s="120"/>
      <c r="D77" s="121"/>
      <c r="E77" s="121"/>
      <c r="F77" s="122"/>
    </row>
    <row r="78" spans="1:6" ht="35.25" customHeight="1" hidden="1">
      <c r="A78" s="106"/>
      <c r="B78" s="123"/>
      <c r="C78" s="99"/>
      <c r="D78" s="124"/>
      <c r="E78" s="125"/>
      <c r="F78" s="126"/>
    </row>
    <row r="79" spans="1:6" ht="45" customHeight="1" hidden="1">
      <c r="A79" s="106"/>
      <c r="B79" s="123"/>
      <c r="C79" s="99"/>
      <c r="D79" s="124"/>
      <c r="E79" s="125"/>
      <c r="F79" s="126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showGridLines="0" zoomScalePageLayoutView="0" workbookViewId="0" topLeftCell="A1">
      <selection activeCell="D50" sqref="D50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171</v>
      </c>
    </row>
    <row r="2" spans="1:4" ht="9" customHeight="1">
      <c r="A2" s="56"/>
      <c r="B2" s="12"/>
      <c r="C2" s="27"/>
      <c r="D2" s="51"/>
    </row>
    <row r="3" spans="1:6" ht="12.75">
      <c r="A3" s="164" t="s">
        <v>150</v>
      </c>
      <c r="B3" s="165" t="s">
        <v>263</v>
      </c>
      <c r="C3" s="139" t="s">
        <v>151</v>
      </c>
      <c r="D3" s="166" t="s">
        <v>130</v>
      </c>
      <c r="E3" s="163" t="s">
        <v>169</v>
      </c>
      <c r="F3" s="163" t="s">
        <v>131</v>
      </c>
    </row>
    <row r="4" spans="1:6" ht="12.75">
      <c r="A4" s="164"/>
      <c r="B4" s="165"/>
      <c r="C4" s="139" t="s">
        <v>186</v>
      </c>
      <c r="D4" s="166"/>
      <c r="E4" s="163"/>
      <c r="F4" s="163"/>
    </row>
    <row r="5" spans="1:6" ht="11.25" customHeight="1">
      <c r="A5" s="164"/>
      <c r="B5" s="165"/>
      <c r="C5" s="139" t="s">
        <v>184</v>
      </c>
      <c r="D5" s="166"/>
      <c r="E5" s="163"/>
      <c r="F5" s="163"/>
    </row>
    <row r="6" spans="1:6" s="48" customFormat="1" ht="12.75">
      <c r="A6" s="60">
        <v>1</v>
      </c>
      <c r="B6" s="58">
        <v>2</v>
      </c>
      <c r="C6" s="58">
        <v>3</v>
      </c>
      <c r="D6" s="52" t="s">
        <v>147</v>
      </c>
      <c r="E6" s="127">
        <v>5</v>
      </c>
      <c r="F6" s="127">
        <v>6</v>
      </c>
    </row>
    <row r="7" spans="1:6" ht="23.25" customHeight="1">
      <c r="A7" s="16" t="s">
        <v>238</v>
      </c>
      <c r="B7" s="6">
        <v>200</v>
      </c>
      <c r="C7" s="129" t="s">
        <v>266</v>
      </c>
      <c r="D7" s="53">
        <f>D8</f>
        <v>8191900</v>
      </c>
      <c r="E7" s="53">
        <f>E8</f>
        <v>2683297.21</v>
      </c>
      <c r="F7" s="55">
        <f>F8</f>
        <v>5508602.79</v>
      </c>
    </row>
    <row r="8" spans="1:6" ht="22.5" customHeight="1">
      <c r="A8" s="16" t="s">
        <v>281</v>
      </c>
      <c r="B8" s="6">
        <v>200</v>
      </c>
      <c r="C8" s="129" t="s">
        <v>267</v>
      </c>
      <c r="D8" s="154">
        <f>D9+D59+D67+D76+D94+D98+D102+D110+D117</f>
        <v>8191900</v>
      </c>
      <c r="E8" s="154">
        <f>E9+E59+E67+E76+E94+E98+E102+E110+E117</f>
        <v>2683297.21</v>
      </c>
      <c r="F8" s="53">
        <f>D8-E8</f>
        <v>5508602.79</v>
      </c>
    </row>
    <row r="9" spans="1:6" ht="22.5" customHeight="1">
      <c r="A9" s="49" t="s">
        <v>239</v>
      </c>
      <c r="B9" s="6">
        <v>200</v>
      </c>
      <c r="C9" s="129" t="s">
        <v>268</v>
      </c>
      <c r="D9" s="154">
        <f>D10+D31</f>
        <v>4347100</v>
      </c>
      <c r="E9" s="154">
        <f>E10+E31</f>
        <v>1317562.56</v>
      </c>
      <c r="F9" s="154">
        <f>D9-E9</f>
        <v>3029537.44</v>
      </c>
    </row>
    <row r="10" spans="1:6" ht="67.5" customHeight="1">
      <c r="A10" s="5" t="s">
        <v>248</v>
      </c>
      <c r="B10" s="6">
        <v>200</v>
      </c>
      <c r="C10" s="129" t="s">
        <v>41</v>
      </c>
      <c r="D10" s="53">
        <f>D11+D26</f>
        <v>4142700</v>
      </c>
      <c r="E10" s="53">
        <f>E11+E26</f>
        <v>1119339.92</v>
      </c>
      <c r="F10" s="53">
        <f>F11+F26</f>
        <v>3023360.08</v>
      </c>
    </row>
    <row r="11" spans="1:6" ht="33.75" customHeight="1">
      <c r="A11" s="5" t="s">
        <v>282</v>
      </c>
      <c r="B11" s="6">
        <v>200</v>
      </c>
      <c r="C11" s="129" t="s">
        <v>269</v>
      </c>
      <c r="D11" s="53">
        <f>D12</f>
        <v>4142500</v>
      </c>
      <c r="E11" s="53">
        <f>E12</f>
        <v>1119339.92</v>
      </c>
      <c r="F11" s="55">
        <f>F12</f>
        <v>3023160.08</v>
      </c>
    </row>
    <row r="12" spans="1:6" ht="21" customHeight="1">
      <c r="A12" s="5" t="s">
        <v>281</v>
      </c>
      <c r="B12" s="6">
        <v>200</v>
      </c>
      <c r="C12" s="129" t="s">
        <v>270</v>
      </c>
      <c r="D12" s="154">
        <f>D13+D18+D22</f>
        <v>4142500</v>
      </c>
      <c r="E12" s="53">
        <f>E13+E18+E22</f>
        <v>1119339.92</v>
      </c>
      <c r="F12" s="55">
        <f>F13+F18+F22</f>
        <v>3023160.08</v>
      </c>
    </row>
    <row r="13" spans="1:6" ht="92.25" customHeight="1">
      <c r="A13" s="5" t="s">
        <v>283</v>
      </c>
      <c r="B13" s="6">
        <v>200</v>
      </c>
      <c r="C13" s="129" t="s">
        <v>271</v>
      </c>
      <c r="D13" s="53">
        <f>D14</f>
        <v>3444000</v>
      </c>
      <c r="E13" s="53">
        <f>E14</f>
        <v>807440.55</v>
      </c>
      <c r="F13" s="55">
        <f>F14</f>
        <v>2636559.45</v>
      </c>
    </row>
    <row r="14" spans="1:6" s="50" customFormat="1" ht="22.5" customHeight="1">
      <c r="A14" s="5" t="s">
        <v>121</v>
      </c>
      <c r="B14" s="6">
        <v>200</v>
      </c>
      <c r="C14" s="129" t="s">
        <v>272</v>
      </c>
      <c r="D14" s="53">
        <f>D15+D16+D17</f>
        <v>3444000</v>
      </c>
      <c r="E14" s="53">
        <f>E15+E16+E17</f>
        <v>807440.55</v>
      </c>
      <c r="F14" s="53">
        <f>F15+F16+F17</f>
        <v>2636559.45</v>
      </c>
    </row>
    <row r="15" spans="1:6" s="130" customFormat="1" ht="45.75" customHeight="1">
      <c r="A15" s="132" t="s">
        <v>264</v>
      </c>
      <c r="B15" s="133">
        <v>200</v>
      </c>
      <c r="C15" s="134" t="s">
        <v>273</v>
      </c>
      <c r="D15" s="135">
        <v>2603800</v>
      </c>
      <c r="E15" s="135">
        <v>599818.06</v>
      </c>
      <c r="F15" s="136">
        <f>D15-E15</f>
        <v>2003981.94</v>
      </c>
    </row>
    <row r="16" spans="1:6" s="131" customFormat="1" ht="24.75" customHeight="1">
      <c r="A16" s="132" t="s">
        <v>245</v>
      </c>
      <c r="B16" s="133">
        <v>200</v>
      </c>
      <c r="C16" s="134" t="s">
        <v>274</v>
      </c>
      <c r="D16" s="135">
        <v>208000</v>
      </c>
      <c r="E16" s="135">
        <v>26767</v>
      </c>
      <c r="F16" s="136">
        <f>D16-E16</f>
        <v>181233</v>
      </c>
    </row>
    <row r="17" spans="1:6" s="131" customFormat="1" ht="23.25" customHeight="1">
      <c r="A17" s="132" t="s">
        <v>40</v>
      </c>
      <c r="B17" s="133">
        <v>200</v>
      </c>
      <c r="C17" s="134" t="s">
        <v>42</v>
      </c>
      <c r="D17" s="135">
        <v>632200</v>
      </c>
      <c r="E17" s="135">
        <v>180855.49</v>
      </c>
      <c r="F17" s="136">
        <f>D17-E17</f>
        <v>451344.51</v>
      </c>
    </row>
    <row r="18" spans="1:6" ht="102" customHeight="1">
      <c r="A18" s="5" t="s">
        <v>284</v>
      </c>
      <c r="B18" s="6">
        <v>200</v>
      </c>
      <c r="C18" s="129" t="s">
        <v>43</v>
      </c>
      <c r="D18" s="53">
        <f aca="true" t="shared" si="0" ref="D18:F20">D19</f>
        <v>695500</v>
      </c>
      <c r="E18" s="53">
        <f t="shared" si="0"/>
        <v>309844.37</v>
      </c>
      <c r="F18" s="55">
        <f t="shared" si="0"/>
        <v>385655.63</v>
      </c>
    </row>
    <row r="19" spans="1:6" ht="33.75" customHeight="1">
      <c r="A19" s="5" t="s">
        <v>257</v>
      </c>
      <c r="B19" s="6">
        <v>200</v>
      </c>
      <c r="C19" s="129" t="s">
        <v>44</v>
      </c>
      <c r="D19" s="53">
        <f t="shared" si="0"/>
        <v>695500</v>
      </c>
      <c r="E19" s="53">
        <f t="shared" si="0"/>
        <v>309844.37</v>
      </c>
      <c r="F19" s="55">
        <f t="shared" si="0"/>
        <v>385655.63</v>
      </c>
    </row>
    <row r="20" spans="1:6" ht="34.5" customHeight="1">
      <c r="A20" s="5" t="s">
        <v>258</v>
      </c>
      <c r="B20" s="6">
        <v>200</v>
      </c>
      <c r="C20" s="129" t="s">
        <v>45</v>
      </c>
      <c r="D20" s="53">
        <f t="shared" si="0"/>
        <v>695500</v>
      </c>
      <c r="E20" s="53">
        <f t="shared" si="0"/>
        <v>309844.37</v>
      </c>
      <c r="F20" s="55">
        <f t="shared" si="0"/>
        <v>385655.63</v>
      </c>
    </row>
    <row r="21" spans="1:6" s="130" customFormat="1" ht="35.25" customHeight="1">
      <c r="A21" s="132" t="s">
        <v>244</v>
      </c>
      <c r="B21" s="133">
        <v>200</v>
      </c>
      <c r="C21" s="134" t="s">
        <v>46</v>
      </c>
      <c r="D21" s="135">
        <v>695500</v>
      </c>
      <c r="E21" s="135">
        <v>309844.37</v>
      </c>
      <c r="F21" s="136">
        <f>D21-E21</f>
        <v>385655.63</v>
      </c>
    </row>
    <row r="22" spans="1:6" ht="60" customHeight="1">
      <c r="A22" s="5" t="s">
        <v>285</v>
      </c>
      <c r="B22" s="6">
        <v>200</v>
      </c>
      <c r="C22" s="129" t="s">
        <v>47</v>
      </c>
      <c r="D22" s="53">
        <f>D23</f>
        <v>3000</v>
      </c>
      <c r="E22" s="53">
        <f>E23</f>
        <v>2055</v>
      </c>
      <c r="F22" s="55">
        <f>F23</f>
        <v>945</v>
      </c>
    </row>
    <row r="23" spans="1:6" ht="23.25" customHeight="1">
      <c r="A23" s="5" t="s">
        <v>120</v>
      </c>
      <c r="B23" s="6">
        <v>200</v>
      </c>
      <c r="C23" s="129" t="s">
        <v>48</v>
      </c>
      <c r="D23" s="154">
        <f>D24+D25</f>
        <v>3000</v>
      </c>
      <c r="E23" s="154">
        <f>E24+E25</f>
        <v>2055</v>
      </c>
      <c r="F23" s="154">
        <f>D23-E23</f>
        <v>945</v>
      </c>
    </row>
    <row r="24" spans="1:6" ht="23.25" customHeight="1">
      <c r="A24" s="132" t="s">
        <v>246</v>
      </c>
      <c r="B24" s="133">
        <v>200</v>
      </c>
      <c r="C24" s="134" t="s">
        <v>304</v>
      </c>
      <c r="D24" s="135">
        <v>900</v>
      </c>
      <c r="E24" s="135">
        <v>0</v>
      </c>
      <c r="F24" s="136">
        <f>D24-E24</f>
        <v>900</v>
      </c>
    </row>
    <row r="25" spans="1:6" ht="23.25" customHeight="1">
      <c r="A25" s="132" t="s">
        <v>246</v>
      </c>
      <c r="B25" s="133">
        <v>200</v>
      </c>
      <c r="C25" s="134" t="s">
        <v>370</v>
      </c>
      <c r="D25" s="135">
        <v>2100</v>
      </c>
      <c r="E25" s="135">
        <v>2055</v>
      </c>
      <c r="F25" s="136">
        <f>D25-E25</f>
        <v>45</v>
      </c>
    </row>
    <row r="26" spans="1:6" ht="33.75" customHeight="1">
      <c r="A26" s="5" t="s">
        <v>286</v>
      </c>
      <c r="B26" s="6">
        <v>200</v>
      </c>
      <c r="C26" s="129" t="s">
        <v>49</v>
      </c>
      <c r="D26" s="53">
        <f aca="true" t="shared" si="1" ref="D26:F27">D27</f>
        <v>200</v>
      </c>
      <c r="E26" s="53">
        <f t="shared" si="1"/>
        <v>0</v>
      </c>
      <c r="F26" s="55">
        <f t="shared" si="1"/>
        <v>200</v>
      </c>
    </row>
    <row r="27" spans="1:6" ht="18.75" customHeight="1">
      <c r="A27" s="5" t="s">
        <v>265</v>
      </c>
      <c r="B27" s="6">
        <v>200</v>
      </c>
      <c r="C27" s="129" t="s">
        <v>50</v>
      </c>
      <c r="D27" s="53">
        <f t="shared" si="1"/>
        <v>200</v>
      </c>
      <c r="E27" s="53">
        <f t="shared" si="1"/>
        <v>0</v>
      </c>
      <c r="F27" s="55">
        <f t="shared" si="1"/>
        <v>200</v>
      </c>
    </row>
    <row r="28" spans="1:6" ht="192.75" customHeight="1">
      <c r="A28" s="5" t="s">
        <v>287</v>
      </c>
      <c r="B28" s="6">
        <v>200</v>
      </c>
      <c r="C28" s="129" t="s">
        <v>51</v>
      </c>
      <c r="D28" s="53">
        <f aca="true" t="shared" si="2" ref="D28:F29">D29</f>
        <v>200</v>
      </c>
      <c r="E28" s="53">
        <f t="shared" si="2"/>
        <v>0</v>
      </c>
      <c r="F28" s="55">
        <f t="shared" si="2"/>
        <v>200</v>
      </c>
    </row>
    <row r="29" spans="1:6" ht="38.25" customHeight="1">
      <c r="A29" s="5" t="s">
        <v>255</v>
      </c>
      <c r="B29" s="6">
        <v>200</v>
      </c>
      <c r="C29" s="129" t="s">
        <v>52</v>
      </c>
      <c r="D29" s="53">
        <f t="shared" si="2"/>
        <v>200</v>
      </c>
      <c r="E29" s="53">
        <f t="shared" si="2"/>
        <v>0</v>
      </c>
      <c r="F29" s="55">
        <f t="shared" si="2"/>
        <v>200</v>
      </c>
    </row>
    <row r="30" spans="1:6" ht="40.5" customHeight="1">
      <c r="A30" s="132" t="s">
        <v>244</v>
      </c>
      <c r="B30" s="133">
        <v>200</v>
      </c>
      <c r="C30" s="134" t="s">
        <v>53</v>
      </c>
      <c r="D30" s="135">
        <v>200</v>
      </c>
      <c r="E30" s="135">
        <v>0</v>
      </c>
      <c r="F30" s="136">
        <f>D30-E30</f>
        <v>200</v>
      </c>
    </row>
    <row r="31" spans="1:6" s="2" customFormat="1" ht="21.75" customHeight="1">
      <c r="A31" s="5" t="s">
        <v>249</v>
      </c>
      <c r="B31" s="6">
        <v>200</v>
      </c>
      <c r="C31" s="129" t="s">
        <v>54</v>
      </c>
      <c r="D31" s="154">
        <f>D32+D44+D57</f>
        <v>204400</v>
      </c>
      <c r="E31" s="154">
        <f>E32+E44+E57</f>
        <v>198222.64</v>
      </c>
      <c r="F31" s="154">
        <f>D31-E31</f>
        <v>6177.359999999986</v>
      </c>
    </row>
    <row r="32" spans="1:6" s="2" customFormat="1" ht="46.5" customHeight="1">
      <c r="A32" s="5" t="s">
        <v>288</v>
      </c>
      <c r="B32" s="6">
        <v>200</v>
      </c>
      <c r="C32" s="129" t="s">
        <v>55</v>
      </c>
      <c r="D32" s="154">
        <f>D33+D37+D41</f>
        <v>3000</v>
      </c>
      <c r="E32" s="53">
        <f>E33+E37+E41</f>
        <v>0</v>
      </c>
      <c r="F32" s="55">
        <f>F33+F37</f>
        <v>2000</v>
      </c>
    </row>
    <row r="33" spans="1:6" s="2" customFormat="1" ht="33" customHeight="1">
      <c r="A33" s="5" t="s">
        <v>10</v>
      </c>
      <c r="B33" s="6">
        <v>200</v>
      </c>
      <c r="C33" s="129" t="s">
        <v>56</v>
      </c>
      <c r="D33" s="53">
        <f aca="true" t="shared" si="3" ref="D33:F35">D34</f>
        <v>1000</v>
      </c>
      <c r="E33" s="53">
        <f t="shared" si="3"/>
        <v>0</v>
      </c>
      <c r="F33" s="55">
        <f t="shared" si="3"/>
        <v>1000</v>
      </c>
    </row>
    <row r="34" spans="1:6" s="2" customFormat="1" ht="146.25" customHeight="1">
      <c r="A34" s="5" t="s">
        <v>11</v>
      </c>
      <c r="B34" s="6">
        <v>200</v>
      </c>
      <c r="C34" s="129" t="s">
        <v>57</v>
      </c>
      <c r="D34" s="53">
        <f t="shared" si="3"/>
        <v>1000</v>
      </c>
      <c r="E34" s="53">
        <f t="shared" si="3"/>
        <v>0</v>
      </c>
      <c r="F34" s="55">
        <f t="shared" si="3"/>
        <v>1000</v>
      </c>
    </row>
    <row r="35" spans="1:6" s="2" customFormat="1" ht="32.25" customHeight="1">
      <c r="A35" s="5" t="s">
        <v>255</v>
      </c>
      <c r="B35" s="6">
        <v>200</v>
      </c>
      <c r="C35" s="129" t="s">
        <v>58</v>
      </c>
      <c r="D35" s="53">
        <f t="shared" si="3"/>
        <v>1000</v>
      </c>
      <c r="E35" s="53">
        <f t="shared" si="3"/>
        <v>0</v>
      </c>
      <c r="F35" s="55">
        <f t="shared" si="3"/>
        <v>1000</v>
      </c>
    </row>
    <row r="36" spans="1:6" s="2" customFormat="1" ht="34.5" customHeight="1">
      <c r="A36" s="132" t="s">
        <v>244</v>
      </c>
      <c r="B36" s="133">
        <v>200</v>
      </c>
      <c r="C36" s="134" t="s">
        <v>59</v>
      </c>
      <c r="D36" s="135">
        <v>1000</v>
      </c>
      <c r="E36" s="135"/>
      <c r="F36" s="136">
        <f>D36-E36</f>
        <v>1000</v>
      </c>
    </row>
    <row r="37" spans="1:6" s="2" customFormat="1" ht="45" customHeight="1">
      <c r="A37" s="5" t="s">
        <v>123</v>
      </c>
      <c r="B37" s="6">
        <v>200</v>
      </c>
      <c r="C37" s="129" t="s">
        <v>60</v>
      </c>
      <c r="D37" s="53">
        <f aca="true" t="shared" si="4" ref="D37:F38">D38</f>
        <v>1000</v>
      </c>
      <c r="E37" s="53">
        <f t="shared" si="4"/>
        <v>0</v>
      </c>
      <c r="F37" s="55">
        <f t="shared" si="4"/>
        <v>1000</v>
      </c>
    </row>
    <row r="38" spans="1:6" s="2" customFormat="1" ht="175.5" customHeight="1">
      <c r="A38" s="5" t="s">
        <v>289</v>
      </c>
      <c r="B38" s="6">
        <v>200</v>
      </c>
      <c r="C38" s="129" t="s">
        <v>61</v>
      </c>
      <c r="D38" s="53">
        <f t="shared" si="4"/>
        <v>1000</v>
      </c>
      <c r="E38" s="53">
        <f t="shared" si="4"/>
        <v>0</v>
      </c>
      <c r="F38" s="55">
        <f t="shared" si="4"/>
        <v>1000</v>
      </c>
    </row>
    <row r="39" spans="1:6" s="2" customFormat="1" ht="32.25" customHeight="1">
      <c r="A39" s="5" t="s">
        <v>255</v>
      </c>
      <c r="B39" s="6">
        <v>200</v>
      </c>
      <c r="C39" s="129" t="s">
        <v>62</v>
      </c>
      <c r="D39" s="53">
        <f>D40</f>
        <v>1000</v>
      </c>
      <c r="E39" s="53">
        <f>E40</f>
        <v>0</v>
      </c>
      <c r="F39" s="55">
        <f>F40</f>
        <v>1000</v>
      </c>
    </row>
    <row r="40" spans="1:6" s="2" customFormat="1" ht="35.25" customHeight="1">
      <c r="A40" s="132" t="s">
        <v>244</v>
      </c>
      <c r="B40" s="133">
        <v>200</v>
      </c>
      <c r="C40" s="134" t="s">
        <v>63</v>
      </c>
      <c r="D40" s="135">
        <v>1000</v>
      </c>
      <c r="E40" s="135"/>
      <c r="F40" s="136">
        <f>D40-E40</f>
        <v>1000</v>
      </c>
    </row>
    <row r="41" spans="1:6" s="2" customFormat="1" ht="149.25" customHeight="1">
      <c r="A41" s="141" t="s">
        <v>12</v>
      </c>
      <c r="B41" s="142">
        <v>200</v>
      </c>
      <c r="C41" s="143" t="s">
        <v>13</v>
      </c>
      <c r="D41" s="144">
        <f aca="true" t="shared" si="5" ref="D41:F42">D42</f>
        <v>1000</v>
      </c>
      <c r="E41" s="144">
        <f t="shared" si="5"/>
        <v>0</v>
      </c>
      <c r="F41" s="144">
        <f t="shared" si="5"/>
        <v>1000</v>
      </c>
    </row>
    <row r="42" spans="1:6" s="2" customFormat="1" ht="30.75" customHeight="1">
      <c r="A42" s="5" t="s">
        <v>255</v>
      </c>
      <c r="B42" s="142">
        <v>200</v>
      </c>
      <c r="C42" s="143" t="s">
        <v>14</v>
      </c>
      <c r="D42" s="144">
        <f t="shared" si="5"/>
        <v>1000</v>
      </c>
      <c r="E42" s="146">
        <f t="shared" si="5"/>
        <v>0</v>
      </c>
      <c r="F42" s="146">
        <f t="shared" si="5"/>
        <v>1000</v>
      </c>
    </row>
    <row r="43" spans="1:6" s="2" customFormat="1" ht="35.25" customHeight="1">
      <c r="A43" s="132" t="s">
        <v>244</v>
      </c>
      <c r="B43" s="133">
        <v>200</v>
      </c>
      <c r="C43" s="134" t="s">
        <v>15</v>
      </c>
      <c r="D43" s="135">
        <v>1000</v>
      </c>
      <c r="E43" s="135">
        <v>0</v>
      </c>
      <c r="F43" s="135">
        <f>D43-E43</f>
        <v>1000</v>
      </c>
    </row>
    <row r="44" spans="1:6" s="2" customFormat="1" ht="33.75" customHeight="1">
      <c r="A44" s="5" t="s">
        <v>286</v>
      </c>
      <c r="B44" s="6">
        <v>200</v>
      </c>
      <c r="C44" s="129" t="s">
        <v>64</v>
      </c>
      <c r="D44" s="53">
        <f>D45</f>
        <v>73100</v>
      </c>
      <c r="E44" s="53">
        <f>E45</f>
        <v>69967.64</v>
      </c>
      <c r="F44" s="55">
        <f>F45</f>
        <v>3132.3600000000006</v>
      </c>
    </row>
    <row r="45" spans="1:6" s="2" customFormat="1" ht="19.5" customHeight="1">
      <c r="A45" s="5" t="s">
        <v>265</v>
      </c>
      <c r="B45" s="6">
        <v>200</v>
      </c>
      <c r="C45" s="129" t="s">
        <v>65</v>
      </c>
      <c r="D45" s="53">
        <f>D46+D54+D50</f>
        <v>73100</v>
      </c>
      <c r="E45" s="53">
        <f>E46+E54+E50</f>
        <v>69967.64</v>
      </c>
      <c r="F45" s="55">
        <f>F46+F54+F50</f>
        <v>3132.3600000000006</v>
      </c>
    </row>
    <row r="46" spans="1:6" s="2" customFormat="1" ht="138.75" customHeight="1">
      <c r="A46" s="5" t="s">
        <v>290</v>
      </c>
      <c r="B46" s="6">
        <v>200</v>
      </c>
      <c r="C46" s="129" t="s">
        <v>66</v>
      </c>
      <c r="D46" s="53">
        <f aca="true" t="shared" si="6" ref="D46:F47">D47</f>
        <v>28400</v>
      </c>
      <c r="E46" s="53">
        <f t="shared" si="6"/>
        <v>28334.98</v>
      </c>
      <c r="F46" s="55">
        <f t="shared" si="6"/>
        <v>65.02000000000044</v>
      </c>
    </row>
    <row r="47" spans="1:6" s="2" customFormat="1" ht="35.25" customHeight="1">
      <c r="A47" s="5" t="s">
        <v>254</v>
      </c>
      <c r="B47" s="6">
        <v>200</v>
      </c>
      <c r="C47" s="129" t="s">
        <v>67</v>
      </c>
      <c r="D47" s="53">
        <f t="shared" si="6"/>
        <v>28400</v>
      </c>
      <c r="E47" s="53">
        <f t="shared" si="6"/>
        <v>28334.98</v>
      </c>
      <c r="F47" s="148">
        <f t="shared" si="6"/>
        <v>65.02000000000044</v>
      </c>
    </row>
    <row r="48" spans="1:6" s="2" customFormat="1" ht="33.75" customHeight="1">
      <c r="A48" s="5" t="s">
        <v>255</v>
      </c>
      <c r="B48" s="6">
        <v>200</v>
      </c>
      <c r="C48" s="129" t="s">
        <v>68</v>
      </c>
      <c r="D48" s="53">
        <f>D49</f>
        <v>28400</v>
      </c>
      <c r="E48" s="53">
        <f>E49</f>
        <v>28334.98</v>
      </c>
      <c r="F48" s="53">
        <f>F49</f>
        <v>65.02000000000044</v>
      </c>
    </row>
    <row r="49" spans="1:6" s="2" customFormat="1" ht="35.25" customHeight="1">
      <c r="A49" s="132" t="s">
        <v>244</v>
      </c>
      <c r="B49" s="133">
        <v>200</v>
      </c>
      <c r="C49" s="134" t="s">
        <v>69</v>
      </c>
      <c r="D49" s="135">
        <v>28400</v>
      </c>
      <c r="E49" s="135">
        <v>28334.98</v>
      </c>
      <c r="F49" s="135">
        <f>D49-E49</f>
        <v>65.02000000000044</v>
      </c>
    </row>
    <row r="50" spans="1:6" s="2" customFormat="1" ht="92.25" customHeight="1">
      <c r="A50" s="57" t="s">
        <v>291</v>
      </c>
      <c r="B50" s="6">
        <v>200</v>
      </c>
      <c r="C50" s="129" t="s">
        <v>70</v>
      </c>
      <c r="D50" s="53">
        <f aca="true" t="shared" si="7" ref="D50:F52">D51</f>
        <v>30000</v>
      </c>
      <c r="E50" s="53">
        <f t="shared" si="7"/>
        <v>27000</v>
      </c>
      <c r="F50" s="55">
        <f t="shared" si="7"/>
        <v>3000</v>
      </c>
    </row>
    <row r="51" spans="1:6" s="2" customFormat="1" ht="15" customHeight="1">
      <c r="A51" s="5" t="s">
        <v>254</v>
      </c>
      <c r="B51" s="6">
        <v>200</v>
      </c>
      <c r="C51" s="129" t="s">
        <v>71</v>
      </c>
      <c r="D51" s="53">
        <f t="shared" si="7"/>
        <v>30000</v>
      </c>
      <c r="E51" s="53">
        <f t="shared" si="7"/>
        <v>27000</v>
      </c>
      <c r="F51" s="55">
        <f t="shared" si="7"/>
        <v>3000</v>
      </c>
    </row>
    <row r="52" spans="1:6" s="2" customFormat="1" ht="15" customHeight="1">
      <c r="A52" s="5" t="s">
        <v>255</v>
      </c>
      <c r="B52" s="6">
        <v>200</v>
      </c>
      <c r="C52" s="129" t="s">
        <v>72</v>
      </c>
      <c r="D52" s="53">
        <f t="shared" si="7"/>
        <v>30000</v>
      </c>
      <c r="E52" s="53">
        <f t="shared" si="7"/>
        <v>27000</v>
      </c>
      <c r="F52" s="55">
        <f t="shared" si="7"/>
        <v>3000</v>
      </c>
    </row>
    <row r="53" spans="1:6" s="2" customFormat="1" ht="15" customHeight="1">
      <c r="A53" s="132" t="s">
        <v>244</v>
      </c>
      <c r="B53" s="133">
        <v>200</v>
      </c>
      <c r="C53" s="134" t="s">
        <v>73</v>
      </c>
      <c r="D53" s="135">
        <v>30000</v>
      </c>
      <c r="E53" s="135">
        <v>27000</v>
      </c>
      <c r="F53" s="136">
        <f>D53-E53</f>
        <v>3000</v>
      </c>
    </row>
    <row r="54" spans="1:6" s="2" customFormat="1" ht="57" customHeight="1">
      <c r="A54" s="57" t="s">
        <v>292</v>
      </c>
      <c r="B54" s="6">
        <v>200</v>
      </c>
      <c r="C54" s="129" t="s">
        <v>303</v>
      </c>
      <c r="D54" s="53">
        <f aca="true" t="shared" si="8" ref="D54:F55">D55</f>
        <v>14700</v>
      </c>
      <c r="E54" s="53">
        <f t="shared" si="8"/>
        <v>14632.66</v>
      </c>
      <c r="F54" s="55">
        <f t="shared" si="8"/>
        <v>67.34000000000015</v>
      </c>
    </row>
    <row r="55" spans="1:6" s="2" customFormat="1" ht="24" customHeight="1">
      <c r="A55" s="5" t="s">
        <v>120</v>
      </c>
      <c r="B55" s="6">
        <v>200</v>
      </c>
      <c r="C55" s="129" t="s">
        <v>302</v>
      </c>
      <c r="D55" s="53">
        <f t="shared" si="8"/>
        <v>14700</v>
      </c>
      <c r="E55" s="53">
        <f t="shared" si="8"/>
        <v>14632.66</v>
      </c>
      <c r="F55" s="55">
        <f t="shared" si="8"/>
        <v>67.34000000000015</v>
      </c>
    </row>
    <row r="56" spans="1:6" s="2" customFormat="1" ht="21" customHeight="1">
      <c r="A56" s="132" t="s">
        <v>74</v>
      </c>
      <c r="B56" s="133">
        <v>200</v>
      </c>
      <c r="C56" s="134" t="s">
        <v>305</v>
      </c>
      <c r="D56" s="135">
        <v>14700</v>
      </c>
      <c r="E56" s="135">
        <v>14632.66</v>
      </c>
      <c r="F56" s="136">
        <f>D56-E56</f>
        <v>67.34000000000015</v>
      </c>
    </row>
    <row r="57" spans="1:6" s="2" customFormat="1" ht="57" customHeight="1">
      <c r="A57" s="5" t="s">
        <v>309</v>
      </c>
      <c r="B57" s="6">
        <v>200</v>
      </c>
      <c r="C57" s="129" t="s">
        <v>307</v>
      </c>
      <c r="D57" s="53">
        <f>D58</f>
        <v>128300</v>
      </c>
      <c r="E57" s="53">
        <f>E58</f>
        <v>128255</v>
      </c>
      <c r="F57" s="154">
        <f>D57-E57</f>
        <v>45</v>
      </c>
    </row>
    <row r="58" spans="1:6" s="2" customFormat="1" ht="30" customHeight="1">
      <c r="A58" s="132" t="s">
        <v>310</v>
      </c>
      <c r="B58" s="133">
        <v>200</v>
      </c>
      <c r="C58" s="134" t="s">
        <v>308</v>
      </c>
      <c r="D58" s="135">
        <v>128300</v>
      </c>
      <c r="E58" s="135">
        <v>128255</v>
      </c>
      <c r="F58" s="157">
        <f>D58-E58</f>
        <v>45</v>
      </c>
    </row>
    <row r="59" spans="1:6" ht="18" customHeight="1">
      <c r="A59" s="49" t="s">
        <v>240</v>
      </c>
      <c r="B59" s="6">
        <v>200</v>
      </c>
      <c r="C59" s="129" t="s">
        <v>75</v>
      </c>
      <c r="D59" s="53">
        <f aca="true" t="shared" si="9" ref="D59:F62">D60</f>
        <v>173300</v>
      </c>
      <c r="E59" s="53">
        <f t="shared" si="9"/>
        <v>27708.5</v>
      </c>
      <c r="F59" s="53">
        <f t="shared" si="9"/>
        <v>145591.5</v>
      </c>
    </row>
    <row r="60" spans="1:6" ht="24.75" customHeight="1">
      <c r="A60" s="5" t="s">
        <v>250</v>
      </c>
      <c r="B60" s="6">
        <v>200</v>
      </c>
      <c r="C60" s="129" t="s">
        <v>76</v>
      </c>
      <c r="D60" s="53">
        <f t="shared" si="9"/>
        <v>173300</v>
      </c>
      <c r="E60" s="53">
        <f t="shared" si="9"/>
        <v>27708.5</v>
      </c>
      <c r="F60" s="53">
        <f t="shared" si="9"/>
        <v>145591.5</v>
      </c>
    </row>
    <row r="61" spans="1:6" ht="32.25" customHeight="1">
      <c r="A61" s="5" t="s">
        <v>286</v>
      </c>
      <c r="B61" s="6">
        <v>200</v>
      </c>
      <c r="C61" s="129" t="s">
        <v>77</v>
      </c>
      <c r="D61" s="53">
        <f t="shared" si="9"/>
        <v>173300</v>
      </c>
      <c r="E61" s="53">
        <f t="shared" si="9"/>
        <v>27708.5</v>
      </c>
      <c r="F61" s="53">
        <f t="shared" si="9"/>
        <v>145591.5</v>
      </c>
    </row>
    <row r="62" spans="1:6" ht="16.5" customHeight="1">
      <c r="A62" s="5" t="s">
        <v>265</v>
      </c>
      <c r="B62" s="6">
        <v>200</v>
      </c>
      <c r="C62" s="129" t="s">
        <v>78</v>
      </c>
      <c r="D62" s="53">
        <f t="shared" si="9"/>
        <v>173300</v>
      </c>
      <c r="E62" s="53">
        <f t="shared" si="9"/>
        <v>27708.5</v>
      </c>
      <c r="F62" s="53">
        <f t="shared" si="9"/>
        <v>145591.5</v>
      </c>
    </row>
    <row r="63" spans="1:6" ht="97.5" customHeight="1">
      <c r="A63" s="5" t="s">
        <v>293</v>
      </c>
      <c r="B63" s="6">
        <v>200</v>
      </c>
      <c r="C63" s="129" t="s">
        <v>79</v>
      </c>
      <c r="D63" s="53">
        <f>D64</f>
        <v>173300</v>
      </c>
      <c r="E63" s="53">
        <f>E64</f>
        <v>27708.5</v>
      </c>
      <c r="F63" s="53">
        <f>F64</f>
        <v>145591.5</v>
      </c>
    </row>
    <row r="64" spans="1:6" ht="34.5" customHeight="1">
      <c r="A64" s="5" t="s">
        <v>121</v>
      </c>
      <c r="B64" s="6">
        <v>200</v>
      </c>
      <c r="C64" s="129" t="s">
        <v>80</v>
      </c>
      <c r="D64" s="154">
        <f>D65+D66</f>
        <v>173300</v>
      </c>
      <c r="E64" s="154">
        <f>E65+E66</f>
        <v>27708.5</v>
      </c>
      <c r="F64" s="154">
        <f>D64-E64</f>
        <v>145591.5</v>
      </c>
    </row>
    <row r="65" spans="1:6" ht="21.75" customHeight="1">
      <c r="A65" s="132" t="s">
        <v>264</v>
      </c>
      <c r="B65" s="133">
        <v>200</v>
      </c>
      <c r="C65" s="134" t="s">
        <v>81</v>
      </c>
      <c r="D65" s="135">
        <v>140000</v>
      </c>
      <c r="E65" s="135">
        <v>22053.58</v>
      </c>
      <c r="F65" s="136">
        <f>D65-E65</f>
        <v>117946.42</v>
      </c>
    </row>
    <row r="66" spans="1:6" ht="21.75" customHeight="1">
      <c r="A66" s="132" t="s">
        <v>40</v>
      </c>
      <c r="B66" s="133">
        <v>200</v>
      </c>
      <c r="C66" s="134" t="s">
        <v>275</v>
      </c>
      <c r="D66" s="135">
        <v>33300</v>
      </c>
      <c r="E66" s="135">
        <v>5654.92</v>
      </c>
      <c r="F66" s="136">
        <f>D66-E66</f>
        <v>27645.08</v>
      </c>
    </row>
    <row r="67" spans="1:6" ht="37.5" customHeight="1">
      <c r="A67" s="49" t="s">
        <v>241</v>
      </c>
      <c r="B67" s="6">
        <v>200</v>
      </c>
      <c r="C67" s="129" t="s">
        <v>83</v>
      </c>
      <c r="D67" s="53">
        <f aca="true" t="shared" si="10" ref="D67:F68">D68</f>
        <v>17000</v>
      </c>
      <c r="E67" s="53">
        <f t="shared" si="10"/>
        <v>963</v>
      </c>
      <c r="F67" s="55">
        <f t="shared" si="10"/>
        <v>16037</v>
      </c>
    </row>
    <row r="68" spans="1:6" ht="45" customHeight="1">
      <c r="A68" s="5" t="s">
        <v>251</v>
      </c>
      <c r="B68" s="6">
        <v>200</v>
      </c>
      <c r="C68" s="129" t="s">
        <v>82</v>
      </c>
      <c r="D68" s="53">
        <f t="shared" si="10"/>
        <v>17000</v>
      </c>
      <c r="E68" s="53">
        <f t="shared" si="10"/>
        <v>963</v>
      </c>
      <c r="F68" s="55">
        <f t="shared" si="10"/>
        <v>16037</v>
      </c>
    </row>
    <row r="69" spans="1:6" ht="78.75" customHeight="1">
      <c r="A69" s="5" t="s">
        <v>294</v>
      </c>
      <c r="B69" s="6">
        <v>200</v>
      </c>
      <c r="C69" s="129" t="s">
        <v>84</v>
      </c>
      <c r="D69" s="154">
        <f>D70+D73</f>
        <v>17000</v>
      </c>
      <c r="E69" s="154">
        <f>E70+E73</f>
        <v>963</v>
      </c>
      <c r="F69" s="154">
        <f>D69-E69</f>
        <v>16037</v>
      </c>
    </row>
    <row r="70" spans="1:6" ht="107.25" customHeight="1">
      <c r="A70" s="141" t="s">
        <v>16</v>
      </c>
      <c r="B70" s="142">
        <v>200</v>
      </c>
      <c r="C70" s="143" t="s">
        <v>17</v>
      </c>
      <c r="D70" s="144">
        <f aca="true" t="shared" si="11" ref="D70:F71">D71</f>
        <v>15000</v>
      </c>
      <c r="E70" s="144">
        <f t="shared" si="11"/>
        <v>963</v>
      </c>
      <c r="F70" s="144">
        <f t="shared" si="11"/>
        <v>14037</v>
      </c>
    </row>
    <row r="71" spans="1:6" ht="26.25" customHeight="1">
      <c r="A71" s="5" t="s">
        <v>255</v>
      </c>
      <c r="B71" s="142">
        <v>200</v>
      </c>
      <c r="C71" s="143" t="s">
        <v>18</v>
      </c>
      <c r="D71" s="144">
        <f t="shared" si="11"/>
        <v>15000</v>
      </c>
      <c r="E71" s="144">
        <f t="shared" si="11"/>
        <v>963</v>
      </c>
      <c r="F71" s="144">
        <f t="shared" si="11"/>
        <v>14037</v>
      </c>
    </row>
    <row r="72" spans="1:6" ht="36" customHeight="1">
      <c r="A72" s="132" t="s">
        <v>244</v>
      </c>
      <c r="B72" s="133">
        <v>200</v>
      </c>
      <c r="C72" s="134" t="s">
        <v>19</v>
      </c>
      <c r="D72" s="135">
        <v>15000</v>
      </c>
      <c r="E72" s="135">
        <v>963</v>
      </c>
      <c r="F72" s="135">
        <f>D72-E72</f>
        <v>14037</v>
      </c>
    </row>
    <row r="73" spans="1:6" ht="117" customHeight="1">
      <c r="A73" s="141" t="s">
        <v>20</v>
      </c>
      <c r="B73" s="142">
        <v>200</v>
      </c>
      <c r="C73" s="143" t="s">
        <v>21</v>
      </c>
      <c r="D73" s="144">
        <f>D74</f>
        <v>2000</v>
      </c>
      <c r="E73" s="144"/>
      <c r="F73" s="145"/>
    </row>
    <row r="74" spans="1:6" ht="21" customHeight="1">
      <c r="A74" s="141" t="s">
        <v>255</v>
      </c>
      <c r="B74" s="142">
        <v>200</v>
      </c>
      <c r="C74" s="143" t="s">
        <v>22</v>
      </c>
      <c r="D74" s="144">
        <f>D75</f>
        <v>2000</v>
      </c>
      <c r="E74" s="144"/>
      <c r="F74" s="145"/>
    </row>
    <row r="75" spans="1:6" ht="33.75" customHeight="1">
      <c r="A75" s="132" t="s">
        <v>244</v>
      </c>
      <c r="B75" s="133">
        <v>200</v>
      </c>
      <c r="C75" s="134" t="s">
        <v>23</v>
      </c>
      <c r="D75" s="135">
        <v>2000</v>
      </c>
      <c r="E75" s="135"/>
      <c r="F75" s="136"/>
    </row>
    <row r="76" spans="1:6" ht="25.5" customHeight="1">
      <c r="A76" s="49" t="s">
        <v>242</v>
      </c>
      <c r="B76" s="6">
        <v>200</v>
      </c>
      <c r="C76" s="129" t="s">
        <v>85</v>
      </c>
      <c r="D76" s="53">
        <f>D81+D77</f>
        <v>633200</v>
      </c>
      <c r="E76" s="53">
        <f>E81+E77</f>
        <v>165198.78</v>
      </c>
      <c r="F76" s="55">
        <f>F81+F77</f>
        <v>468001.22000000003</v>
      </c>
    </row>
    <row r="77" spans="1:6" ht="13.5" customHeight="1">
      <c r="A77" s="5" t="s">
        <v>24</v>
      </c>
      <c r="B77" s="6">
        <v>200</v>
      </c>
      <c r="C77" s="129" t="s">
        <v>25</v>
      </c>
      <c r="D77" s="53">
        <f aca="true" t="shared" si="12" ref="D77:E79">D78</f>
        <v>30000</v>
      </c>
      <c r="E77" s="53">
        <f t="shared" si="12"/>
        <v>7225.05</v>
      </c>
      <c r="F77" s="154">
        <f>D77-E77</f>
        <v>22774.95</v>
      </c>
    </row>
    <row r="78" spans="1:6" ht="137.25" customHeight="1">
      <c r="A78" s="141" t="s">
        <v>29</v>
      </c>
      <c r="B78" s="147"/>
      <c r="C78" s="143" t="s">
        <v>28</v>
      </c>
      <c r="D78" s="144">
        <f t="shared" si="12"/>
        <v>30000</v>
      </c>
      <c r="E78" s="144">
        <f t="shared" si="12"/>
        <v>7225.05</v>
      </c>
      <c r="F78" s="146">
        <f>D78-E78</f>
        <v>22774.95</v>
      </c>
    </row>
    <row r="79" spans="1:6" ht="24" customHeight="1">
      <c r="A79" s="5" t="s">
        <v>255</v>
      </c>
      <c r="B79" s="147"/>
      <c r="C79" s="143" t="s">
        <v>26</v>
      </c>
      <c r="D79" s="144">
        <f t="shared" si="12"/>
        <v>30000</v>
      </c>
      <c r="E79" s="144">
        <f t="shared" si="12"/>
        <v>7225.05</v>
      </c>
      <c r="F79" s="146">
        <f>D79-E79</f>
        <v>22774.95</v>
      </c>
    </row>
    <row r="80" spans="1:6" ht="31.5" customHeight="1">
      <c r="A80" s="132" t="s">
        <v>244</v>
      </c>
      <c r="B80" s="133">
        <v>200</v>
      </c>
      <c r="C80" s="134" t="s">
        <v>27</v>
      </c>
      <c r="D80" s="135">
        <v>30000</v>
      </c>
      <c r="E80" s="135">
        <v>7225.05</v>
      </c>
      <c r="F80" s="135">
        <f>D80-E80</f>
        <v>22774.95</v>
      </c>
    </row>
    <row r="81" spans="1:6" ht="15" customHeight="1">
      <c r="A81" s="5" t="s">
        <v>252</v>
      </c>
      <c r="B81" s="6">
        <v>200</v>
      </c>
      <c r="C81" s="129" t="s">
        <v>86</v>
      </c>
      <c r="D81" s="53">
        <f>D82</f>
        <v>603200</v>
      </c>
      <c r="E81" s="53">
        <f>E82</f>
        <v>157973.73</v>
      </c>
      <c r="F81" s="55">
        <f>F82</f>
        <v>445226.27</v>
      </c>
    </row>
    <row r="82" spans="1:6" ht="39.75" customHeight="1">
      <c r="A82" s="5" t="s">
        <v>124</v>
      </c>
      <c r="B82" s="6">
        <v>200</v>
      </c>
      <c r="C82" s="129" t="s">
        <v>87</v>
      </c>
      <c r="D82" s="154">
        <f>D83+D87</f>
        <v>603200</v>
      </c>
      <c r="E82" s="53">
        <f>E83+E87</f>
        <v>157973.73</v>
      </c>
      <c r="F82" s="53">
        <f>F83+F87</f>
        <v>445226.27</v>
      </c>
    </row>
    <row r="83" spans="1:6" ht="46.5" customHeight="1">
      <c r="A83" s="5" t="s">
        <v>295</v>
      </c>
      <c r="B83" s="6">
        <v>200</v>
      </c>
      <c r="C83" s="129" t="s">
        <v>301</v>
      </c>
      <c r="D83" s="53">
        <f aca="true" t="shared" si="13" ref="D83:F85">D84</f>
        <v>433600</v>
      </c>
      <c r="E83" s="53">
        <f t="shared" si="13"/>
        <v>140863.73</v>
      </c>
      <c r="F83" s="55">
        <f t="shared" si="13"/>
        <v>292736.27</v>
      </c>
    </row>
    <row r="84" spans="1:6" ht="171.75" customHeight="1">
      <c r="A84" s="5" t="s">
        <v>0</v>
      </c>
      <c r="B84" s="6">
        <v>200</v>
      </c>
      <c r="C84" s="129" t="s">
        <v>300</v>
      </c>
      <c r="D84" s="53">
        <f t="shared" si="13"/>
        <v>433600</v>
      </c>
      <c r="E84" s="53">
        <f t="shared" si="13"/>
        <v>140863.73</v>
      </c>
      <c r="F84" s="55">
        <f t="shared" si="13"/>
        <v>292736.27</v>
      </c>
    </row>
    <row r="85" spans="1:6" ht="37.5" customHeight="1">
      <c r="A85" s="5" t="s">
        <v>255</v>
      </c>
      <c r="B85" s="6">
        <v>200</v>
      </c>
      <c r="C85" s="129" t="s">
        <v>299</v>
      </c>
      <c r="D85" s="53">
        <f t="shared" si="13"/>
        <v>433600</v>
      </c>
      <c r="E85" s="53">
        <f t="shared" si="13"/>
        <v>140863.73</v>
      </c>
      <c r="F85" s="55">
        <f t="shared" si="13"/>
        <v>292736.27</v>
      </c>
    </row>
    <row r="86" spans="1:6" ht="37.5" customHeight="1">
      <c r="A86" s="132" t="s">
        <v>244</v>
      </c>
      <c r="B86" s="133">
        <v>200</v>
      </c>
      <c r="C86" s="134" t="s">
        <v>298</v>
      </c>
      <c r="D86" s="135">
        <v>433600</v>
      </c>
      <c r="E86" s="135">
        <v>140863.73</v>
      </c>
      <c r="F86" s="136">
        <f>D86-E86</f>
        <v>292736.27</v>
      </c>
    </row>
    <row r="87" spans="1:6" ht="35.25" customHeight="1">
      <c r="A87" s="5" t="s">
        <v>1</v>
      </c>
      <c r="B87" s="6">
        <v>200</v>
      </c>
      <c r="C87" s="129" t="s">
        <v>88</v>
      </c>
      <c r="D87" s="154">
        <f>D88+D91</f>
        <v>169600</v>
      </c>
      <c r="E87" s="53">
        <f>E88+E91</f>
        <v>17110</v>
      </c>
      <c r="F87" s="55">
        <f>F88+F91</f>
        <v>152490</v>
      </c>
    </row>
    <row r="88" spans="1:6" ht="138" customHeight="1">
      <c r="A88" s="5" t="s">
        <v>2</v>
      </c>
      <c r="B88" s="6">
        <v>200</v>
      </c>
      <c r="C88" s="129" t="s">
        <v>89</v>
      </c>
      <c r="D88" s="53">
        <f aca="true" t="shared" si="14" ref="D88:F89">D89</f>
        <v>52000</v>
      </c>
      <c r="E88" s="53">
        <f t="shared" si="14"/>
        <v>17110</v>
      </c>
      <c r="F88" s="55">
        <f t="shared" si="14"/>
        <v>34890</v>
      </c>
    </row>
    <row r="89" spans="1:6" ht="25.5" customHeight="1">
      <c r="A89" s="5" t="s">
        <v>255</v>
      </c>
      <c r="B89" s="6">
        <v>200</v>
      </c>
      <c r="C89" s="129" t="s">
        <v>90</v>
      </c>
      <c r="D89" s="53">
        <f t="shared" si="14"/>
        <v>52000</v>
      </c>
      <c r="E89" s="53">
        <f t="shared" si="14"/>
        <v>17110</v>
      </c>
      <c r="F89" s="55">
        <f t="shared" si="14"/>
        <v>34890</v>
      </c>
    </row>
    <row r="90" spans="1:6" ht="21.75" customHeight="1">
      <c r="A90" s="132" t="s">
        <v>244</v>
      </c>
      <c r="B90" s="133">
        <v>200</v>
      </c>
      <c r="C90" s="134" t="s">
        <v>91</v>
      </c>
      <c r="D90" s="135">
        <v>52000</v>
      </c>
      <c r="E90" s="135">
        <v>17110</v>
      </c>
      <c r="F90" s="136">
        <f>D90-E90</f>
        <v>34890</v>
      </c>
    </row>
    <row r="91" spans="1:6" ht="154.5" customHeight="1">
      <c r="A91" s="5" t="s">
        <v>3</v>
      </c>
      <c r="B91" s="6">
        <v>200</v>
      </c>
      <c r="C91" s="129" t="s">
        <v>92</v>
      </c>
      <c r="D91" s="53">
        <f aca="true" t="shared" si="15" ref="D91:F92">D92</f>
        <v>117600</v>
      </c>
      <c r="E91" s="53">
        <f t="shared" si="15"/>
        <v>0</v>
      </c>
      <c r="F91" s="55">
        <f t="shared" si="15"/>
        <v>117600</v>
      </c>
    </row>
    <row r="92" spans="1:6" ht="21.75" customHeight="1">
      <c r="A92" s="5" t="s">
        <v>255</v>
      </c>
      <c r="B92" s="6">
        <v>200</v>
      </c>
      <c r="C92" s="129" t="s">
        <v>93</v>
      </c>
      <c r="D92" s="53">
        <f t="shared" si="15"/>
        <v>117600</v>
      </c>
      <c r="E92" s="53">
        <f t="shared" si="15"/>
        <v>0</v>
      </c>
      <c r="F92" s="55">
        <f t="shared" si="15"/>
        <v>117600</v>
      </c>
    </row>
    <row r="93" spans="1:6" ht="33.75" customHeight="1">
      <c r="A93" s="132" t="s">
        <v>244</v>
      </c>
      <c r="B93" s="133">
        <v>200</v>
      </c>
      <c r="C93" s="134" t="s">
        <v>30</v>
      </c>
      <c r="D93" s="135">
        <v>117600</v>
      </c>
      <c r="E93" s="135">
        <v>0</v>
      </c>
      <c r="F93" s="136">
        <f aca="true" t="shared" si="16" ref="F93:F101">D93-E93</f>
        <v>117600</v>
      </c>
    </row>
    <row r="94" spans="1:6" ht="33.75" customHeight="1">
      <c r="A94" s="49" t="s">
        <v>31</v>
      </c>
      <c r="B94" s="142">
        <v>200</v>
      </c>
      <c r="C94" s="143" t="s">
        <v>33</v>
      </c>
      <c r="D94" s="144">
        <f aca="true" t="shared" si="17" ref="D94:E96">D95</f>
        <v>3000</v>
      </c>
      <c r="E94" s="146">
        <f t="shared" si="17"/>
        <v>0</v>
      </c>
      <c r="F94" s="144">
        <f t="shared" si="16"/>
        <v>3000</v>
      </c>
    </row>
    <row r="95" spans="1:6" ht="99" customHeight="1">
      <c r="A95" s="141" t="s">
        <v>32</v>
      </c>
      <c r="B95" s="142">
        <v>200</v>
      </c>
      <c r="C95" s="143" t="s">
        <v>314</v>
      </c>
      <c r="D95" s="144">
        <f t="shared" si="17"/>
        <v>3000</v>
      </c>
      <c r="E95" s="146">
        <f t="shared" si="17"/>
        <v>0</v>
      </c>
      <c r="F95" s="144">
        <f t="shared" si="16"/>
        <v>3000</v>
      </c>
    </row>
    <row r="96" spans="1:6" ht="27" customHeight="1">
      <c r="A96" s="5" t="s">
        <v>255</v>
      </c>
      <c r="B96" s="142">
        <v>200</v>
      </c>
      <c r="C96" s="143" t="s">
        <v>313</v>
      </c>
      <c r="D96" s="144">
        <f t="shared" si="17"/>
        <v>3000</v>
      </c>
      <c r="E96" s="146">
        <f t="shared" si="17"/>
        <v>0</v>
      </c>
      <c r="F96" s="144">
        <f t="shared" si="16"/>
        <v>3000</v>
      </c>
    </row>
    <row r="97" spans="1:6" ht="33.75" customHeight="1">
      <c r="A97" s="132" t="s">
        <v>244</v>
      </c>
      <c r="B97" s="133">
        <v>200</v>
      </c>
      <c r="C97" s="134" t="s">
        <v>312</v>
      </c>
      <c r="D97" s="135">
        <v>3000</v>
      </c>
      <c r="E97" s="135">
        <v>0</v>
      </c>
      <c r="F97" s="135">
        <f t="shared" si="16"/>
        <v>3000</v>
      </c>
    </row>
    <row r="98" spans="1:6" ht="18" customHeight="1">
      <c r="A98" s="49" t="s">
        <v>34</v>
      </c>
      <c r="B98" s="142">
        <v>200</v>
      </c>
      <c r="C98" s="143" t="s">
        <v>37</v>
      </c>
      <c r="D98" s="144">
        <f aca="true" t="shared" si="18" ref="D98:E100">D99</f>
        <v>10000</v>
      </c>
      <c r="E98" s="146">
        <f t="shared" si="18"/>
        <v>4800</v>
      </c>
      <c r="F98" s="144">
        <f t="shared" si="16"/>
        <v>5200</v>
      </c>
    </row>
    <row r="99" spans="1:6" ht="36" customHeight="1">
      <c r="A99" s="141" t="s">
        <v>35</v>
      </c>
      <c r="B99" s="142">
        <v>200</v>
      </c>
      <c r="C99" s="143" t="s">
        <v>36</v>
      </c>
      <c r="D99" s="144">
        <f t="shared" si="18"/>
        <v>10000</v>
      </c>
      <c r="E99" s="146">
        <f t="shared" si="18"/>
        <v>4800</v>
      </c>
      <c r="F99" s="144">
        <f t="shared" si="16"/>
        <v>5200</v>
      </c>
    </row>
    <row r="100" spans="1:6" ht="24" customHeight="1">
      <c r="A100" s="5" t="s">
        <v>255</v>
      </c>
      <c r="B100" s="142">
        <v>200</v>
      </c>
      <c r="C100" s="143" t="s">
        <v>39</v>
      </c>
      <c r="D100" s="144">
        <f t="shared" si="18"/>
        <v>10000</v>
      </c>
      <c r="E100" s="146">
        <f t="shared" si="18"/>
        <v>4800</v>
      </c>
      <c r="F100" s="144">
        <f t="shared" si="16"/>
        <v>5200</v>
      </c>
    </row>
    <row r="101" spans="1:6" ht="33.75" customHeight="1">
      <c r="A101" s="132" t="s">
        <v>244</v>
      </c>
      <c r="B101" s="133">
        <v>200</v>
      </c>
      <c r="C101" s="134" t="s">
        <v>38</v>
      </c>
      <c r="D101" s="135">
        <v>10000</v>
      </c>
      <c r="E101" s="135">
        <v>4800</v>
      </c>
      <c r="F101" s="135">
        <f t="shared" si="16"/>
        <v>5200</v>
      </c>
    </row>
    <row r="102" spans="1:6" ht="12" customHeight="1">
      <c r="A102" s="49" t="s">
        <v>243</v>
      </c>
      <c r="B102" s="6">
        <v>200</v>
      </c>
      <c r="C102" s="129" t="s">
        <v>94</v>
      </c>
      <c r="D102" s="53">
        <f aca="true" t="shared" si="19" ref="D102:F104">D103</f>
        <v>2891300</v>
      </c>
      <c r="E102" s="53">
        <f t="shared" si="19"/>
        <v>1148336.29</v>
      </c>
      <c r="F102" s="55">
        <f t="shared" si="19"/>
        <v>1742963.71</v>
      </c>
    </row>
    <row r="103" spans="1:6" ht="14.25" customHeight="1">
      <c r="A103" s="5" t="s">
        <v>253</v>
      </c>
      <c r="B103" s="6">
        <v>200</v>
      </c>
      <c r="C103" s="129" t="s">
        <v>95</v>
      </c>
      <c r="D103" s="53">
        <f t="shared" si="19"/>
        <v>2891300</v>
      </c>
      <c r="E103" s="53">
        <f t="shared" si="19"/>
        <v>1148336.29</v>
      </c>
      <c r="F103" s="55">
        <f t="shared" si="19"/>
        <v>1742963.71</v>
      </c>
    </row>
    <row r="104" spans="1:6" ht="33" customHeight="1">
      <c r="A104" s="5" t="s">
        <v>4</v>
      </c>
      <c r="B104" s="6">
        <v>200</v>
      </c>
      <c r="C104" s="129" t="s">
        <v>97</v>
      </c>
      <c r="D104" s="53">
        <f t="shared" si="19"/>
        <v>2891300</v>
      </c>
      <c r="E104" s="53">
        <f t="shared" si="19"/>
        <v>1148336.29</v>
      </c>
      <c r="F104" s="55">
        <f t="shared" si="19"/>
        <v>1742963.71</v>
      </c>
    </row>
    <row r="105" spans="1:6" ht="15" customHeight="1">
      <c r="A105" s="5" t="s">
        <v>142</v>
      </c>
      <c r="B105" s="6">
        <v>200</v>
      </c>
      <c r="C105" s="150" t="s">
        <v>96</v>
      </c>
      <c r="D105" s="53">
        <f>D106</f>
        <v>2891300</v>
      </c>
      <c r="E105" s="53">
        <f>E106</f>
        <v>1148336.29</v>
      </c>
      <c r="F105" s="53">
        <f>D105-E105</f>
        <v>1742963.71</v>
      </c>
    </row>
    <row r="106" spans="1:6" ht="102" customHeight="1">
      <c r="A106" s="5" t="s">
        <v>5</v>
      </c>
      <c r="B106" s="6">
        <v>200</v>
      </c>
      <c r="C106" s="129" t="s">
        <v>98</v>
      </c>
      <c r="D106" s="53">
        <f>D107</f>
        <v>2891300</v>
      </c>
      <c r="E106" s="53">
        <f>E107</f>
        <v>1148336.29</v>
      </c>
      <c r="F106" s="53">
        <f>F107</f>
        <v>1742963.71</v>
      </c>
    </row>
    <row r="107" spans="1:6" ht="45.75" customHeight="1">
      <c r="A107" s="5" t="s">
        <v>259</v>
      </c>
      <c r="B107" s="6">
        <v>200</v>
      </c>
      <c r="C107" s="129" t="s">
        <v>99</v>
      </c>
      <c r="D107" s="53">
        <f aca="true" t="shared" si="20" ref="D107:F108">D108</f>
        <v>2891300</v>
      </c>
      <c r="E107" s="53">
        <f t="shared" si="20"/>
        <v>1148336.29</v>
      </c>
      <c r="F107" s="55">
        <f t="shared" si="20"/>
        <v>1742963.71</v>
      </c>
    </row>
    <row r="108" spans="1:6" ht="14.25" customHeight="1">
      <c r="A108" s="5" t="s">
        <v>260</v>
      </c>
      <c r="B108" s="6">
        <v>200</v>
      </c>
      <c r="C108" s="129" t="s">
        <v>100</v>
      </c>
      <c r="D108" s="53">
        <f t="shared" si="20"/>
        <v>2891300</v>
      </c>
      <c r="E108" s="53">
        <f t="shared" si="20"/>
        <v>1148336.29</v>
      </c>
      <c r="F108" s="55">
        <f t="shared" si="20"/>
        <v>1742963.71</v>
      </c>
    </row>
    <row r="109" spans="1:6" ht="66.75" customHeight="1">
      <c r="A109" s="132" t="s">
        <v>247</v>
      </c>
      <c r="B109" s="133">
        <v>200</v>
      </c>
      <c r="C109" s="134" t="s">
        <v>101</v>
      </c>
      <c r="D109" s="135">
        <v>2891300</v>
      </c>
      <c r="E109" s="135">
        <v>1148336.29</v>
      </c>
      <c r="F109" s="136">
        <f>D109-E109</f>
        <v>1742963.71</v>
      </c>
    </row>
    <row r="110" spans="1:6" s="18" customFormat="1" ht="15.75" customHeight="1">
      <c r="A110" s="49" t="s">
        <v>119</v>
      </c>
      <c r="B110" s="6">
        <v>200</v>
      </c>
      <c r="C110" s="42" t="s">
        <v>102</v>
      </c>
      <c r="D110" s="53">
        <f aca="true" t="shared" si="21" ref="D110:F113">D111</f>
        <v>112000</v>
      </c>
      <c r="E110" s="53">
        <f t="shared" si="21"/>
        <v>18728.08</v>
      </c>
      <c r="F110" s="55">
        <f t="shared" si="21"/>
        <v>93271.92</v>
      </c>
    </row>
    <row r="111" spans="1:6" s="18" customFormat="1" ht="15.75" customHeight="1">
      <c r="A111" s="57" t="s">
        <v>118</v>
      </c>
      <c r="B111" s="6">
        <v>200</v>
      </c>
      <c r="C111" s="42" t="s">
        <v>103</v>
      </c>
      <c r="D111" s="53">
        <f t="shared" si="21"/>
        <v>112000</v>
      </c>
      <c r="E111" s="53">
        <f t="shared" si="21"/>
        <v>18728.08</v>
      </c>
      <c r="F111" s="55">
        <f t="shared" si="21"/>
        <v>93271.92</v>
      </c>
    </row>
    <row r="112" spans="1:6" s="18" customFormat="1" ht="21.75" customHeight="1">
      <c r="A112" s="57" t="s">
        <v>286</v>
      </c>
      <c r="B112" s="6">
        <v>200</v>
      </c>
      <c r="C112" s="42" t="s">
        <v>104</v>
      </c>
      <c r="D112" s="53">
        <f t="shared" si="21"/>
        <v>112000</v>
      </c>
      <c r="E112" s="53">
        <f t="shared" si="21"/>
        <v>18728.08</v>
      </c>
      <c r="F112" s="55">
        <f t="shared" si="21"/>
        <v>93271.92</v>
      </c>
    </row>
    <row r="113" spans="1:6" s="18" customFormat="1" ht="21" customHeight="1">
      <c r="A113" s="57" t="s">
        <v>265</v>
      </c>
      <c r="B113" s="6">
        <v>200</v>
      </c>
      <c r="C113" s="42" t="s">
        <v>105</v>
      </c>
      <c r="D113" s="53">
        <f t="shared" si="21"/>
        <v>112000</v>
      </c>
      <c r="E113" s="53">
        <f t="shared" si="21"/>
        <v>18728.08</v>
      </c>
      <c r="F113" s="55">
        <f t="shared" si="21"/>
        <v>93271.92</v>
      </c>
    </row>
    <row r="114" spans="1:6" s="18" customFormat="1" ht="113.25" customHeight="1">
      <c r="A114" s="57" t="s">
        <v>6</v>
      </c>
      <c r="B114" s="6">
        <v>200</v>
      </c>
      <c r="C114" s="42" t="s">
        <v>106</v>
      </c>
      <c r="D114" s="53">
        <f aca="true" t="shared" si="22" ref="D114:F115">D115</f>
        <v>112000</v>
      </c>
      <c r="E114" s="53">
        <f t="shared" si="22"/>
        <v>18728.08</v>
      </c>
      <c r="F114" s="55">
        <f t="shared" si="22"/>
        <v>93271.92</v>
      </c>
    </row>
    <row r="115" spans="1:6" s="18" customFormat="1" ht="36.75" customHeight="1">
      <c r="A115" s="57" t="s">
        <v>110</v>
      </c>
      <c r="B115" s="6"/>
      <c r="C115" s="138" t="s">
        <v>109</v>
      </c>
      <c r="D115" s="53">
        <f t="shared" si="22"/>
        <v>112000</v>
      </c>
      <c r="E115" s="53">
        <f t="shared" si="22"/>
        <v>18728.08</v>
      </c>
      <c r="F115" s="55">
        <f t="shared" si="22"/>
        <v>93271.92</v>
      </c>
    </row>
    <row r="116" spans="1:6" ht="44.25" customHeight="1">
      <c r="A116" s="132" t="s">
        <v>108</v>
      </c>
      <c r="B116" s="133">
        <v>200</v>
      </c>
      <c r="C116" s="137" t="s">
        <v>107</v>
      </c>
      <c r="D116" s="135">
        <v>112000</v>
      </c>
      <c r="E116" s="135">
        <v>18728.08</v>
      </c>
      <c r="F116" s="136">
        <f>D116-E116</f>
        <v>93271.92</v>
      </c>
    </row>
    <row r="117" spans="1:6" ht="15.75" customHeight="1">
      <c r="A117" s="49" t="s">
        <v>143</v>
      </c>
      <c r="B117" s="6">
        <v>200</v>
      </c>
      <c r="C117" s="129" t="s">
        <v>111</v>
      </c>
      <c r="D117" s="53">
        <f aca="true" t="shared" si="23" ref="D117:F119">D118</f>
        <v>5000</v>
      </c>
      <c r="E117" s="53">
        <f t="shared" si="23"/>
        <v>0</v>
      </c>
      <c r="F117" s="55">
        <f t="shared" si="23"/>
        <v>5000</v>
      </c>
    </row>
    <row r="118" spans="1:6" ht="9.75" customHeight="1">
      <c r="A118" s="5" t="s">
        <v>144</v>
      </c>
      <c r="B118" s="6">
        <v>200</v>
      </c>
      <c r="C118" s="129" t="s">
        <v>112</v>
      </c>
      <c r="D118" s="53">
        <f t="shared" si="23"/>
        <v>5000</v>
      </c>
      <c r="E118" s="53">
        <f t="shared" si="23"/>
        <v>0</v>
      </c>
      <c r="F118" s="55">
        <f t="shared" si="23"/>
        <v>5000</v>
      </c>
    </row>
    <row r="119" spans="1:6" ht="42.75" customHeight="1">
      <c r="A119" s="5" t="s">
        <v>7</v>
      </c>
      <c r="B119" s="6">
        <v>200</v>
      </c>
      <c r="C119" s="129" t="s">
        <v>113</v>
      </c>
      <c r="D119" s="53">
        <f t="shared" si="23"/>
        <v>5000</v>
      </c>
      <c r="E119" s="53">
        <f t="shared" si="23"/>
        <v>0</v>
      </c>
      <c r="F119" s="55">
        <f t="shared" si="23"/>
        <v>5000</v>
      </c>
    </row>
    <row r="120" spans="1:6" ht="35.25" customHeight="1">
      <c r="A120" s="5" t="s">
        <v>8</v>
      </c>
      <c r="B120" s="6">
        <v>200</v>
      </c>
      <c r="C120" s="129" t="s">
        <v>114</v>
      </c>
      <c r="D120" s="53">
        <f aca="true" t="shared" si="24" ref="D120:F121">D122</f>
        <v>5000</v>
      </c>
      <c r="E120" s="53">
        <f>E122</f>
        <v>0</v>
      </c>
      <c r="F120" s="55">
        <f t="shared" si="24"/>
        <v>5000</v>
      </c>
    </row>
    <row r="121" spans="1:6" ht="123.75">
      <c r="A121" s="5" t="s">
        <v>9</v>
      </c>
      <c r="B121" s="6">
        <v>200</v>
      </c>
      <c r="C121" s="129" t="s">
        <v>115</v>
      </c>
      <c r="D121" s="53">
        <f t="shared" si="24"/>
        <v>5000</v>
      </c>
      <c r="E121" s="53">
        <f>E123</f>
        <v>0</v>
      </c>
      <c r="F121" s="55">
        <f t="shared" si="24"/>
        <v>5000</v>
      </c>
    </row>
    <row r="122" spans="1:6" ht="23.25" customHeight="1">
      <c r="A122" s="5" t="s">
        <v>255</v>
      </c>
      <c r="B122" s="6">
        <v>200</v>
      </c>
      <c r="C122" s="129" t="s">
        <v>116</v>
      </c>
      <c r="D122" s="53">
        <f>D123</f>
        <v>5000</v>
      </c>
      <c r="E122" s="53">
        <f>E123</f>
        <v>0</v>
      </c>
      <c r="F122" s="55">
        <f>F123</f>
        <v>5000</v>
      </c>
    </row>
    <row r="123" spans="1:6" ht="32.25" customHeight="1">
      <c r="A123" s="132" t="s">
        <v>244</v>
      </c>
      <c r="B123" s="133">
        <v>200</v>
      </c>
      <c r="C123" s="134" t="s">
        <v>117</v>
      </c>
      <c r="D123" s="135">
        <v>5000</v>
      </c>
      <c r="E123" s="135"/>
      <c r="F123" s="136">
        <f>D123-E123</f>
        <v>5000</v>
      </c>
    </row>
    <row r="124" spans="1:6" ht="21" customHeight="1">
      <c r="A124" s="5" t="s">
        <v>163</v>
      </c>
      <c r="B124" s="59">
        <v>450</v>
      </c>
      <c r="C124" s="129" t="s">
        <v>162</v>
      </c>
      <c r="D124" s="53">
        <v>0</v>
      </c>
      <c r="E124" s="53">
        <f>'доходы '!E16-расходы!E7</f>
        <v>-156145.33000000007</v>
      </c>
      <c r="F124" s="55">
        <f>'доходы '!F16-расходы!F7</f>
        <v>156145.33000000007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6">
      <selection activeCell="F33" sqref="F33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174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189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153</v>
      </c>
      <c r="C5" s="14" t="s">
        <v>185</v>
      </c>
      <c r="D5" s="38" t="s">
        <v>180</v>
      </c>
      <c r="E5" s="39"/>
      <c r="F5" s="39" t="s">
        <v>165</v>
      </c>
    </row>
    <row r="6" spans="1:6" ht="12.75">
      <c r="A6" s="13" t="s">
        <v>150</v>
      </c>
      <c r="B6" s="13" t="s">
        <v>154</v>
      </c>
      <c r="C6" s="14" t="s">
        <v>152</v>
      </c>
      <c r="D6" s="38" t="s">
        <v>179</v>
      </c>
      <c r="E6" s="38" t="s">
        <v>169</v>
      </c>
      <c r="F6" s="38" t="s">
        <v>148</v>
      </c>
    </row>
    <row r="7" spans="1:6" ht="12.75">
      <c r="A7" s="37"/>
      <c r="B7" s="13" t="s">
        <v>155</v>
      </c>
      <c r="C7" s="10" t="s">
        <v>182</v>
      </c>
      <c r="D7" s="38" t="s">
        <v>148</v>
      </c>
      <c r="E7" s="14"/>
      <c r="F7" s="14"/>
    </row>
    <row r="8" spans="1:6" ht="12.75">
      <c r="A8" s="13"/>
      <c r="B8" s="13"/>
      <c r="C8" s="14" t="s">
        <v>183</v>
      </c>
      <c r="D8" s="38"/>
      <c r="E8" s="38"/>
      <c r="F8" s="38"/>
    </row>
    <row r="9" spans="1:6" ht="12.75">
      <c r="A9" s="13"/>
      <c r="B9" s="13"/>
      <c r="C9" s="10" t="s">
        <v>184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147</v>
      </c>
      <c r="E10" s="41" t="s">
        <v>172</v>
      </c>
      <c r="F10" s="42" t="s">
        <v>173</v>
      </c>
    </row>
    <row r="11" spans="1:6" ht="22.5">
      <c r="A11" s="43" t="s">
        <v>216</v>
      </c>
      <c r="B11" s="44" t="s">
        <v>157</v>
      </c>
      <c r="C11" s="44" t="s">
        <v>217</v>
      </c>
      <c r="D11" s="7">
        <f>D12</f>
        <v>0</v>
      </c>
      <c r="E11" s="19">
        <f>E12</f>
        <v>156145.33000000007</v>
      </c>
      <c r="F11" s="45">
        <f>D11-E11</f>
        <v>-156145.33000000007</v>
      </c>
    </row>
    <row r="12" spans="1:6" ht="12.75">
      <c r="A12" s="43" t="s">
        <v>161</v>
      </c>
      <c r="B12" s="44" t="s">
        <v>158</v>
      </c>
      <c r="C12" s="44" t="s">
        <v>256</v>
      </c>
      <c r="D12" s="4">
        <f>D13</f>
        <v>0</v>
      </c>
      <c r="E12" s="20">
        <f>E13</f>
        <v>156145.33000000007</v>
      </c>
      <c r="F12" s="45">
        <f>D12-E12</f>
        <v>-156145.33000000007</v>
      </c>
    </row>
    <row r="13" spans="1:6" ht="33.75">
      <c r="A13" s="43" t="s">
        <v>218</v>
      </c>
      <c r="B13" s="44" t="s">
        <v>158</v>
      </c>
      <c r="C13" s="3" t="s">
        <v>219</v>
      </c>
      <c r="D13" s="4">
        <f>D17+D21</f>
        <v>0</v>
      </c>
      <c r="E13" s="20">
        <f>E17+E21</f>
        <v>156145.33000000007</v>
      </c>
      <c r="F13" s="45">
        <f>D13-E13</f>
        <v>-156145.33000000007</v>
      </c>
    </row>
    <row r="14" spans="1:6" ht="22.5">
      <c r="A14" s="43" t="s">
        <v>220</v>
      </c>
      <c r="B14" s="44" t="s">
        <v>159</v>
      </c>
      <c r="C14" s="3" t="s">
        <v>221</v>
      </c>
      <c r="D14" s="20">
        <f aca="true" t="shared" si="0" ref="D14:E16">D15</f>
        <v>-8191900</v>
      </c>
      <c r="E14" s="20">
        <f t="shared" si="0"/>
        <v>-2527151.88</v>
      </c>
      <c r="F14" s="45" t="s">
        <v>177</v>
      </c>
    </row>
    <row r="15" spans="1:6" ht="22.5">
      <c r="A15" s="43" t="s">
        <v>222</v>
      </c>
      <c r="B15" s="44" t="s">
        <v>159</v>
      </c>
      <c r="C15" s="3" t="s">
        <v>223</v>
      </c>
      <c r="D15" s="20">
        <f t="shared" si="0"/>
        <v>-8191900</v>
      </c>
      <c r="E15" s="20">
        <f t="shared" si="0"/>
        <v>-2527151.88</v>
      </c>
      <c r="F15" s="45" t="s">
        <v>177</v>
      </c>
    </row>
    <row r="16" spans="1:6" ht="22.5">
      <c r="A16" s="43" t="s">
        <v>224</v>
      </c>
      <c r="B16" s="44" t="s">
        <v>159</v>
      </c>
      <c r="C16" s="3" t="s">
        <v>225</v>
      </c>
      <c r="D16" s="20">
        <f t="shared" si="0"/>
        <v>-8191900</v>
      </c>
      <c r="E16" s="20">
        <f t="shared" si="0"/>
        <v>-2527151.88</v>
      </c>
      <c r="F16" s="45" t="s">
        <v>177</v>
      </c>
    </row>
    <row r="17" spans="1:6" ht="33.75">
      <c r="A17" s="43" t="s">
        <v>133</v>
      </c>
      <c r="B17" s="44" t="s">
        <v>159</v>
      </c>
      <c r="C17" s="3" t="s">
        <v>226</v>
      </c>
      <c r="D17" s="20">
        <v>-8191900</v>
      </c>
      <c r="E17" s="159">
        <f>-'доходы '!E16</f>
        <v>-2527151.88</v>
      </c>
      <c r="F17" s="45" t="s">
        <v>177</v>
      </c>
    </row>
    <row r="18" spans="1:6" ht="22.5">
      <c r="A18" s="43" t="s">
        <v>227</v>
      </c>
      <c r="B18" s="44" t="s">
        <v>160</v>
      </c>
      <c r="C18" s="3" t="s">
        <v>228</v>
      </c>
      <c r="D18" s="20">
        <f aca="true" t="shared" si="1" ref="D18:E20">D19</f>
        <v>8191900</v>
      </c>
      <c r="E18" s="20">
        <f t="shared" si="1"/>
        <v>2683297.21</v>
      </c>
      <c r="F18" s="45" t="s">
        <v>177</v>
      </c>
    </row>
    <row r="19" spans="1:6" ht="22.5">
      <c r="A19" s="43" t="s">
        <v>229</v>
      </c>
      <c r="B19" s="44" t="s">
        <v>160</v>
      </c>
      <c r="C19" s="3" t="s">
        <v>230</v>
      </c>
      <c r="D19" s="20">
        <f t="shared" si="1"/>
        <v>8191900</v>
      </c>
      <c r="E19" s="20">
        <f t="shared" si="1"/>
        <v>2683297.21</v>
      </c>
      <c r="F19" s="45" t="s">
        <v>177</v>
      </c>
    </row>
    <row r="20" spans="1:6" ht="22.5">
      <c r="A20" s="43" t="s">
        <v>231</v>
      </c>
      <c r="B20" s="44" t="s">
        <v>160</v>
      </c>
      <c r="C20" s="3" t="s">
        <v>232</v>
      </c>
      <c r="D20" s="20">
        <f t="shared" si="1"/>
        <v>8191900</v>
      </c>
      <c r="E20" s="20">
        <f t="shared" si="1"/>
        <v>2683297.21</v>
      </c>
      <c r="F20" s="45" t="s">
        <v>177</v>
      </c>
    </row>
    <row r="21" spans="1:6" ht="33.75">
      <c r="A21" s="43" t="s">
        <v>132</v>
      </c>
      <c r="B21" s="44" t="s">
        <v>160</v>
      </c>
      <c r="C21" s="3" t="s">
        <v>233</v>
      </c>
      <c r="D21" s="20">
        <v>8191900</v>
      </c>
      <c r="E21" s="159">
        <f>расходы!E7</f>
        <v>2683297.21</v>
      </c>
      <c r="F21" s="45" t="s">
        <v>177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306</v>
      </c>
      <c r="B23" s="47"/>
      <c r="C23" s="23"/>
      <c r="D23" s="23"/>
      <c r="E23" s="23"/>
      <c r="F23" s="23"/>
    </row>
    <row r="24" spans="1:6" ht="12.75">
      <c r="A24" s="30" t="s">
        <v>168</v>
      </c>
      <c r="B24" s="47"/>
      <c r="C24" s="23"/>
      <c r="D24" s="23"/>
      <c r="E24" s="23"/>
      <c r="F24" s="23"/>
    </row>
    <row r="25" spans="1:6" ht="12.75">
      <c r="A25" s="25" t="s">
        <v>296</v>
      </c>
      <c r="B25" s="47"/>
      <c r="C25" s="23" t="s">
        <v>311</v>
      </c>
      <c r="D25" s="23"/>
      <c r="E25" s="23"/>
      <c r="F25" s="23"/>
    </row>
    <row r="26" spans="1:6" ht="12.75">
      <c r="A26" s="30" t="s">
        <v>170</v>
      </c>
      <c r="B26" s="47"/>
      <c r="C26" s="23"/>
      <c r="D26" s="23"/>
      <c r="E26" s="23"/>
      <c r="F26" s="23"/>
    </row>
    <row r="27" spans="1:6" ht="12.75">
      <c r="A27" s="30" t="s">
        <v>297</v>
      </c>
      <c r="B27" s="47"/>
      <c r="C27" s="23"/>
      <c r="D27" s="23"/>
      <c r="E27" s="23"/>
      <c r="F27" s="23"/>
    </row>
    <row r="28" spans="1:6" ht="12.75">
      <c r="A28" s="30" t="s">
        <v>156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371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2017-04-17T06:32:59Z</cp:lastPrinted>
  <dcterms:created xsi:type="dcterms:W3CDTF">1999-06-18T11:49:53Z</dcterms:created>
  <dcterms:modified xsi:type="dcterms:W3CDTF">2017-04-17T06:33:27Z</dcterms:modified>
  <cp:category/>
  <cp:version/>
  <cp:contentType/>
  <cp:contentStatus/>
</cp:coreProperties>
</file>