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<sst xmlns="http://schemas.openxmlformats.org/spreadsheetml/2006/main" count="521" uniqueCount="420">
  <si>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</si>
  <si>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</si>
  <si>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</si>
  <si>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</si>
  <si>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</si>
  <si>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</si>
  <si>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</si>
  <si>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</si>
  <si>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</si>
  <si>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</si>
  <si>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</si>
  <si>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</si>
  <si>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</si>
  <si>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</si>
  <si>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</si>
  <si>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</si>
  <si>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951 0113 8910099990 852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</si>
  <si>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</si>
  <si>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</si>
  <si>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</si>
  <si>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</si>
  <si>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</si>
  <si>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</si>
  <si>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</si>
  <si>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</si>
  <si>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</si>
  <si>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</si>
  <si>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</si>
  <si>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</si>
  <si>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</si>
  <si>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</si>
  <si>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</si>
  <si>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</si>
  <si>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</si>
  <si>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</si>
  <si>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</si>
  <si>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</si>
  <si>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</si>
  <si>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</si>
  <si>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951 0503 0130023020 244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</si>
  <si>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</si>
  <si>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</si>
  <si>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</si>
  <si>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</si>
  <si>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</si>
  <si>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</si>
  <si>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</si>
  <si>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</si>
  <si>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</si>
  <si>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</si>
  <si>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</si>
  <si>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</si>
  <si>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</si>
  <si>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</si>
  <si>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</si>
  <si>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</si>
  <si>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</si>
  <si>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</si>
  <si>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</si>
  <si>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</si>
  <si>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</si>
  <si>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</si>
  <si>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951 0104 8910099990 852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</si>
  <si>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</si>
  <si>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</si>
  <si>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</si>
  <si>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</si>
  <si>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</si>
  <si>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</si>
  <si>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</si>
  <si>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</si>
  <si>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</si>
  <si>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</si>
  <si>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</si>
  <si>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</si>
  <si>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</si>
  <si>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</si>
  <si>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</si>
  <si>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</si>
  <si>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</si>
  <si>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</si>
  <si>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</si>
  <si>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</si>
  <si>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</si>
  <si>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</si>
  <si>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</si>
  <si>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</si>
  <si>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</si>
  <si>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</si>
  <si>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</si>
  <si>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</si>
  <si>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</si>
  <si>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</si>
  <si>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951 0113 9990099890 000</t>
  </si>
  <si>
    <t>951 0113 9990099890 850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</si>
  <si>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</si>
  <si>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</si>
  <si>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</si>
  <si>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</si>
  <si>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</si>
  <si>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</si>
  <si>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</si>
  <si>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</si>
  <si>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</si>
  <si>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</si>
  <si>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</si>
  <si>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</si>
  <si>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</si>
  <si>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</si>
  <si>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</si>
  <si>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</si>
  <si>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</si>
  <si>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</si>
  <si>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</si>
  <si>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</si>
  <si>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</si>
  <si>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</si>
  <si>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</si>
  <si>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</si>
  <si>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</si>
  <si>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</si>
  <si>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</si>
  <si>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</si>
  <si>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</si>
  <si>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</si>
  <si>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</si>
  <si>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</si>
  <si>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</si>
  <si>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</si>
  <si>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</si>
  <si>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</si>
  <si>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</si>
  <si>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</si>
  <si>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</si>
  <si>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</si>
  <si>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</si>
  <si>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</si>
  <si>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</si>
  <si>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</si>
  <si>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</si>
  <si>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</si>
  <si>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</si>
  <si>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</si>
  <si>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</si>
  <si>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</si>
  <si>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</si>
  <si>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</si>
  <si>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</si>
  <si>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</si>
  <si>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</si>
  <si>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</si>
  <si>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</si>
  <si>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</si>
  <si>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</si>
  <si>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</si>
  <si>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</si>
  <si>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</si>
  <si>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</si>
  <si>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</si>
  <si>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</si>
  <si>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</si>
  <si>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</si>
  <si>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</si>
  <si>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</si>
  <si>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</si>
  <si>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</si>
  <si>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</si>
  <si>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</si>
  <si>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</si>
  <si>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</si>
  <si>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</si>
  <si>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</si>
  <si>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</si>
  <si>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182  1  06  06033  10  0000  110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</si>
  <si>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</si>
  <si>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</si>
  <si>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</si>
  <si>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</si>
  <si>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</si>
  <si>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</si>
  <si>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</si>
  <si>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</si>
  <si>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</si>
  <si>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</si>
  <si>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</si>
  <si>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</si>
  <si>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</si>
  <si>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</si>
  <si>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</si>
  <si>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</si>
  <si>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</si>
  <si>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</si>
  <si>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</si>
  <si>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</si>
  <si>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</si>
  <si>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</si>
  <si>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</si>
  <si>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</si>
  <si>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</si>
  <si>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</si>
  <si>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</si>
  <si>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</si>
  <si>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</si>
  <si>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</si>
  <si>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</si>
  <si>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</si>
  <si>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</si>
  <si>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</si>
  <si>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</si>
  <si>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</si>
  <si>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</si>
  <si>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</si>
  <si>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</si>
  <si>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</si>
  <si>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</si>
  <si>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</si>
  <si>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</si>
  <si>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</si>
  <si>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</si>
  <si>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</si>
  <si>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</si>
  <si>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</si>
  <si>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</si>
  <si>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</si>
  <si>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</si>
  <si>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</si>
  <si>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</si>
  <si>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</si>
  <si>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</si>
  <si>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</si>
  <si>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</si>
  <si>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</si>
  <si>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</si>
  <si>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</si>
  <si>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</si>
  <si>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</si>
  <si>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</si>
  <si>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</si>
  <si>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</si>
  <si>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</si>
  <si>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</si>
  <si>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</si>
  <si>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</si>
  <si>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</si>
  <si>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</si>
  <si>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</si>
  <si>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</si>
  <si>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</si>
  <si>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</si>
  <si>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</si>
  <si>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</si>
  <si>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</si>
  <si>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</si>
  <si>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</si>
  <si>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</si>
  <si>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</si>
  <si>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</si>
  <si>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</si>
  <si>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</si>
  <si>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</si>
  <si>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</si>
  <si>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</si>
  <si>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</si>
  <si>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</si>
  <si>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</si>
  <si>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</si>
  <si>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</si>
  <si>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</si>
  <si>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</si>
  <si>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</si>
  <si>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</si>
  <si>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</si>
  <si>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</si>
  <si>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</si>
  <si>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</si>
  <si>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</si>
  <si>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</si>
  <si>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</si>
  <si>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</si>
  <si>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</si>
  <si>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</si>
  <si>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</si>
  <si>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</si>
  <si>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</si>
  <si>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</si>
  <si>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</si>
  <si>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</si>
  <si>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</si>
  <si>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</si>
  <si>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</si>
  <si>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</si>
  <si>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</si>
  <si>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</si>
  <si>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</si>
  <si>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</si>
  <si>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</si>
  <si>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</si>
  <si>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</si>
  <si>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</si>
  <si>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</si>
  <si>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</si>
  <si>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</si>
  <si>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</si>
  <si>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</si>
  <si>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</si>
  <si>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</si>
  <si>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</si>
  <si>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</si>
  <si>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</si>
  <si>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</si>
  <si>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</si>
  <si>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</si>
  <si>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</si>
  <si>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</si>
  <si>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</si>
  <si>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</si>
  <si>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</si>
  <si>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</si>
  <si>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</si>
  <si>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</si>
  <si>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</si>
  <si>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</si>
  <si>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</si>
  <si>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</si>
  <si>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</si>
  <si>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</si>
  <si>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</si>
  <si>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</si>
  <si>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</si>
  <si>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</si>
  <si>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</si>
  <si>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</si>
  <si>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</si>
  <si>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</si>
  <si>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</si>
  <si>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</si>
  <si>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</si>
  <si>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</si>
  <si>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</si>
  <si>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</si>
  <si>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</si>
  <si>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</si>
  <si>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</si>
  <si>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</si>
  <si>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</si>
  <si>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</si>
  <si>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</si>
  <si>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</si>
  <si>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</si>
  <si>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</si>
  <si>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</si>
  <si>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</si>
  <si>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</si>
  <si>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</si>
  <si>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</si>
  <si>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                                                на  1 февраля  2016  г.</t>
  </si>
  <si>
    <t>01.02.2016г.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</si>
  <si>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</si>
  <si>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</si>
  <si>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</si>
  <si>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</si>
  <si>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</si>
  <si>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</si>
  <si>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</si>
  <si>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"1"   февраля    2016  г.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</si>
  <si>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</si>
  <si>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</si>
  <si>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</si>
  <si>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</si>
  <si>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</si>
  <si>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</si>
  <si>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</si>
  <si>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</si>
  <si>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</si>
  <si>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</si>
  <si>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</si>
  <si>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</si>
  <si>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</si>
  <si>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</si>
  <si>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</si>
  <si>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</si>
  <si>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</si>
  <si>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</si>
  <si>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</si>
  <si>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</si>
  <si>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</si>
  <si>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</si>
  <si>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</si>
  <si>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</si>
  <si>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</si>
  <si>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</si>
  <si>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</si>
  <si>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</si>
  <si>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</si>
  <si>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</si>
  <si>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</si>
  <si>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</si>
  <si>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</si>
  <si>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</si>
  <si>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Расходы на проведение выборов в представительный орган муниципального образования "Саркеловское сельское поселение" в рамках непрограммных расходов муниципальных органов Калининского сельского поселения (Специальные расходы)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</si>
  <si>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</si>
  <si>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</si>
  <si>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</si>
  <si>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</si>
  <si>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</si>
  <si>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</si>
  <si>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</si>
  <si>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</si>
  <si>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</si>
  <si>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</si>
  <si>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</si>
  <si>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</si>
  <si>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</si>
  <si>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    __________________        Маркин н.и.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</si>
  <si>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</si>
  <si>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</si>
  <si>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</si>
  <si>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</si>
  <si>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951 0503 0130023010 240</t>
  </si>
  <si>
    <t>951 0503 0130023010 000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</si>
</sst>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_ ;[Red]\-0.00\ "/>
    <numFmt numFmtId="170" formatCode="#,##0.00_ ;[Red]\-#,##0.00\ "/>
    <numFmt numFmtId="171" formatCode="#,##0.00_ ;\-#,##0.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43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69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69" fontId="5" fillId="0" borderId="18" xfId="0" applyNumberFormat="1" applyFont="1" applyFill="1" applyBorder="1" applyAlignment="1">
      <alignment horizontal="centerContinuous"/>
    </xf>
    <xf numFmtId="169" fontId="5" fillId="0" borderId="19" xfId="0" applyNumberFormat="1" applyFont="1" applyFill="1" applyBorder="1" applyAlignment="1">
      <alignment horizontal="center"/>
    </xf>
    <xf numFmtId="169" fontId="5" fillId="0" borderId="20" xfId="0" applyNumberFormat="1" applyFont="1" applyFill="1" applyBorder="1" applyAlignment="1">
      <alignment horizontal="center"/>
    </xf>
    <xf numFmtId="169" fontId="5" fillId="0" borderId="19" xfId="0" applyNumberFormat="1" applyFont="1" applyFill="1" applyBorder="1" applyAlignment="1">
      <alignment horizontal="centerContinuous"/>
    </xf>
    <xf numFmtId="169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9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9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center"/>
    </xf>
    <xf numFmtId="43" fontId="5" fillId="18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43" fontId="5" fillId="18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left"/>
    </xf>
    <xf numFmtId="4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43" fontId="5" fillId="0" borderId="26" xfId="0" applyNumberFormat="1" applyFont="1" applyFill="1" applyBorder="1" applyAlignment="1">
      <alignment horizontal="right"/>
    </xf>
    <xf numFmtId="169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69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69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69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43" fontId="5" fillId="18" borderId="10" xfId="0" applyNumberFormat="1" applyFont="1" applyFill="1" applyBorder="1" applyAlignment="1">
      <alignment horizontal="left"/>
    </xf>
    <xf numFmtId="43" fontId="5" fillId="0" borderId="25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5" borderId="10" xfId="0" applyFont="1" applyFill="1" applyBorder="1" applyAlignment="1">
      <alignment horizontal="left" vertical="distributed" wrapText="1"/>
    </xf>
    <xf numFmtId="1" fontId="11" fillId="5" borderId="10" xfId="0" applyNumberFormat="1" applyFont="1" applyFill="1" applyBorder="1" applyAlignment="1">
      <alignment horizontal="left" vertical="distributed" wrapText="1"/>
    </xf>
    <xf numFmtId="49" fontId="11" fillId="5" borderId="10" xfId="0" applyNumberFormat="1" applyFont="1" applyFill="1" applyBorder="1" applyAlignment="1">
      <alignment horizontal="center" vertical="center" wrapText="1"/>
    </xf>
    <xf numFmtId="43" fontId="11" fillId="5" borderId="10" xfId="0" applyNumberFormat="1" applyFont="1" applyFill="1" applyBorder="1" applyAlignment="1">
      <alignment horizontal="center" vertical="distributed" wrapText="1"/>
    </xf>
    <xf numFmtId="170" fontId="11" fillId="5" borderId="10" xfId="0" applyNumberFormat="1" applyFont="1" applyFill="1" applyBorder="1" applyAlignment="1">
      <alignment horizontal="center" vertical="distributed" wrapText="1"/>
    </xf>
    <xf numFmtId="49" fontId="11" fillId="5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3" fontId="5" fillId="15" borderId="10" xfId="0" applyNumberFormat="1" applyFont="1" applyFill="1" applyBorder="1" applyAlignment="1">
      <alignment horizontal="right"/>
    </xf>
    <xf numFmtId="0" fontId="5" fillId="15" borderId="10" xfId="0" applyFont="1" applyFill="1" applyBorder="1" applyAlignment="1">
      <alignment horizontal="left" vertical="distributed" wrapText="1"/>
    </xf>
    <xf numFmtId="1" fontId="2" fillId="15" borderId="10" xfId="0" applyNumberFormat="1" applyFont="1" applyFill="1" applyBorder="1" applyAlignment="1">
      <alignment horizontal="left" vertical="distributed" wrapText="1"/>
    </xf>
    <xf numFmtId="49" fontId="2" fillId="15" borderId="10" xfId="0" applyNumberFormat="1" applyFont="1" applyFill="1" applyBorder="1" applyAlignment="1">
      <alignment horizontal="center" vertical="center" wrapText="1"/>
    </xf>
    <xf numFmtId="43" fontId="2" fillId="15" borderId="10" xfId="0" applyNumberFormat="1" applyFont="1" applyFill="1" applyBorder="1" applyAlignment="1">
      <alignment horizontal="center" vertical="distributed" wrapText="1"/>
    </xf>
    <xf numFmtId="170" fontId="2" fillId="15" borderId="10" xfId="0" applyNumberFormat="1" applyFont="1" applyFill="1" applyBorder="1" applyAlignment="1">
      <alignment horizontal="center" vertical="distributed" wrapText="1"/>
    </xf>
    <xf numFmtId="43" fontId="11" fillId="15" borderId="10" xfId="0" applyNumberFormat="1" applyFont="1" applyFill="1" applyBorder="1" applyAlignment="1">
      <alignment horizontal="center" vertical="distributed" wrapText="1"/>
    </xf>
    <xf numFmtId="170" fontId="11" fillId="15" borderId="10" xfId="0" applyNumberFormat="1" applyFont="1" applyFill="1" applyBorder="1" applyAlignment="1">
      <alignment horizontal="center" vertical="distributed" wrapText="1"/>
    </xf>
    <xf numFmtId="1" fontId="11" fillId="1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SheetLayoutView="100" zoomScalePageLayoutView="0" workbookViewId="0" topLeftCell="A52">
      <selection activeCell="D49" sqref="D49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55" t="s">
        <v>236</v>
      </c>
      <c r="B2" s="155"/>
      <c r="C2" s="155"/>
      <c r="D2" s="155"/>
      <c r="E2" s="66"/>
      <c r="F2" s="67" t="s">
        <v>194</v>
      </c>
    </row>
    <row r="3" spans="4:6" ht="13.5" customHeight="1">
      <c r="D3" s="68" t="s">
        <v>235</v>
      </c>
      <c r="E3" s="62"/>
      <c r="F3" s="69" t="s">
        <v>209</v>
      </c>
    </row>
    <row r="4" spans="1:6" ht="12.75" customHeight="1">
      <c r="A4" s="154" t="s">
        <v>355</v>
      </c>
      <c r="B4" s="154"/>
      <c r="C4" s="154"/>
      <c r="D4" s="154"/>
      <c r="E4" s="68" t="s">
        <v>212</v>
      </c>
      <c r="F4" s="70" t="s">
        <v>356</v>
      </c>
    </row>
    <row r="5" spans="1:6" ht="15.75" customHeight="1">
      <c r="A5" s="61" t="s">
        <v>233</v>
      </c>
      <c r="E5" s="64" t="s">
        <v>211</v>
      </c>
      <c r="F5" s="71" t="s">
        <v>238</v>
      </c>
    </row>
    <row r="6" spans="1:6" ht="12" customHeight="1">
      <c r="A6" s="61" t="s">
        <v>157</v>
      </c>
      <c r="E6" s="64" t="s">
        <v>226</v>
      </c>
      <c r="F6" s="70" t="s">
        <v>239</v>
      </c>
    </row>
    <row r="7" spans="1:6" ht="24.75" customHeight="1">
      <c r="A7" s="61" t="s">
        <v>240</v>
      </c>
      <c r="B7" s="153" t="s">
        <v>365</v>
      </c>
      <c r="C7" s="153"/>
      <c r="D7" s="153"/>
      <c r="E7" s="64" t="s">
        <v>165</v>
      </c>
      <c r="F7" s="70">
        <v>60657420</v>
      </c>
    </row>
    <row r="8" spans="1:6" ht="13.5" customHeight="1">
      <c r="A8" s="61" t="s">
        <v>220</v>
      </c>
      <c r="F8" s="72"/>
    </row>
    <row r="9" spans="1:6" ht="13.5" customHeight="1" thickBot="1">
      <c r="A9" s="61" t="s">
        <v>191</v>
      </c>
      <c r="F9" s="73" t="s">
        <v>190</v>
      </c>
    </row>
    <row r="10" spans="2:6" ht="13.5" customHeight="1">
      <c r="B10" s="74"/>
      <c r="C10" s="74" t="s">
        <v>221</v>
      </c>
      <c r="F10" s="75"/>
    </row>
    <row r="11" spans="1:6" ht="5.25" customHeight="1">
      <c r="A11" s="76"/>
      <c r="B11" s="77"/>
      <c r="C11" s="78"/>
      <c r="D11" s="79"/>
      <c r="E11" s="79" t="s">
        <v>237</v>
      </c>
      <c r="F11" s="80"/>
    </row>
    <row r="12" spans="1:6" ht="13.5" customHeight="1">
      <c r="A12" s="81"/>
      <c r="B12" s="82" t="s">
        <v>198</v>
      </c>
      <c r="C12" s="83" t="s">
        <v>232</v>
      </c>
      <c r="D12" s="84" t="s">
        <v>223</v>
      </c>
      <c r="E12" s="85"/>
      <c r="F12" s="86" t="s">
        <v>210</v>
      </c>
    </row>
    <row r="13" spans="1:6" ht="9.75" customHeight="1">
      <c r="A13" s="81" t="s">
        <v>195</v>
      </c>
      <c r="B13" s="82" t="s">
        <v>199</v>
      </c>
      <c r="C13" s="83" t="s">
        <v>228</v>
      </c>
      <c r="D13" s="84" t="s">
        <v>224</v>
      </c>
      <c r="E13" s="84" t="s">
        <v>214</v>
      </c>
      <c r="F13" s="87" t="s">
        <v>193</v>
      </c>
    </row>
    <row r="14" spans="1:6" ht="9.75" customHeight="1">
      <c r="A14" s="81"/>
      <c r="B14" s="82" t="s">
        <v>200</v>
      </c>
      <c r="C14" s="83" t="s">
        <v>229</v>
      </c>
      <c r="D14" s="84" t="s">
        <v>193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192</v>
      </c>
      <c r="E15" s="90" t="s">
        <v>217</v>
      </c>
      <c r="F15" s="91" t="s">
        <v>218</v>
      </c>
    </row>
    <row r="16" spans="1:6" s="2" customFormat="1" ht="15.75" customHeight="1">
      <c r="A16" s="92" t="s">
        <v>249</v>
      </c>
      <c r="B16" s="93">
        <v>10</v>
      </c>
      <c r="C16" s="94" t="s">
        <v>250</v>
      </c>
      <c r="D16" s="95">
        <f>D17+D55</f>
        <v>9308000</v>
      </c>
      <c r="E16" s="95">
        <f>E17+E55</f>
        <v>625835.12</v>
      </c>
      <c r="F16" s="96">
        <f>D16-E16</f>
        <v>8682164.88</v>
      </c>
    </row>
    <row r="17" spans="1:6" ht="24" customHeight="1">
      <c r="A17" s="97" t="s">
        <v>251</v>
      </c>
      <c r="B17" s="98">
        <v>10</v>
      </c>
      <c r="C17" s="99" t="s">
        <v>252</v>
      </c>
      <c r="D17" s="100">
        <f>D18+D21+D27+D31+D45+D48+D52</f>
        <v>4532900</v>
      </c>
      <c r="E17" s="100">
        <f>E18+E21+E27+E31+E45+E48+E52</f>
        <v>261035.12</v>
      </c>
      <c r="F17" s="101">
        <f>F18+F31+F45+F48+F52+F21</f>
        <v>4301944.88</v>
      </c>
    </row>
    <row r="18" spans="1:6" ht="15.75" customHeight="1">
      <c r="A18" s="97" t="s">
        <v>253</v>
      </c>
      <c r="B18" s="98">
        <v>10</v>
      </c>
      <c r="C18" s="99" t="s">
        <v>380</v>
      </c>
      <c r="D18" s="100">
        <f>D19</f>
        <v>1090000</v>
      </c>
      <c r="E18" s="100">
        <f>E19</f>
        <v>18636.07</v>
      </c>
      <c r="F18" s="96">
        <f>D18-E18</f>
        <v>1071363.93</v>
      </c>
    </row>
    <row r="19" spans="1:6" s="2" customFormat="1" ht="14.25" customHeight="1">
      <c r="A19" s="97" t="s">
        <v>241</v>
      </c>
      <c r="B19" s="98">
        <v>10</v>
      </c>
      <c r="C19" s="99" t="s">
        <v>283</v>
      </c>
      <c r="D19" s="100">
        <f>D20</f>
        <v>1090000</v>
      </c>
      <c r="E19" s="100">
        <f>E20</f>
        <v>18636.07</v>
      </c>
      <c r="F19" s="96">
        <f>D19-E19</f>
        <v>1071363.93</v>
      </c>
    </row>
    <row r="20" spans="1:6" ht="93.75" customHeight="1">
      <c r="A20" s="97" t="s">
        <v>254</v>
      </c>
      <c r="B20" s="98">
        <v>10</v>
      </c>
      <c r="C20" s="99" t="s">
        <v>284</v>
      </c>
      <c r="D20" s="100">
        <v>1090000</v>
      </c>
      <c r="E20" s="102">
        <v>18636.07</v>
      </c>
      <c r="F20" s="96">
        <f>D20-E20</f>
        <v>1071363.93</v>
      </c>
    </row>
    <row r="21" spans="1:6" ht="46.5" customHeight="1">
      <c r="A21" s="97" t="s">
        <v>339</v>
      </c>
      <c r="B21" s="98">
        <v>10</v>
      </c>
      <c r="C21" s="8" t="s">
        <v>379</v>
      </c>
      <c r="D21" s="101">
        <f>D22</f>
        <v>305400</v>
      </c>
      <c r="E21" s="101">
        <f>E22</f>
        <v>20615.899999999998</v>
      </c>
      <c r="F21" s="96">
        <f aca="true" t="shared" si="0" ref="F21:F46">D21-E21</f>
        <v>284784.1</v>
      </c>
    </row>
    <row r="22" spans="1:6" ht="36.75" customHeight="1">
      <c r="A22" s="97" t="s">
        <v>340</v>
      </c>
      <c r="B22" s="98">
        <v>10</v>
      </c>
      <c r="C22" s="8" t="s">
        <v>374</v>
      </c>
      <c r="D22" s="101">
        <f>D23+D24+D25+D26</f>
        <v>305400</v>
      </c>
      <c r="E22" s="101">
        <f>E23+E24+E25+E26</f>
        <v>20615.899999999998</v>
      </c>
      <c r="F22" s="96">
        <f t="shared" si="0"/>
        <v>284784.1</v>
      </c>
    </row>
    <row r="23" spans="1:6" ht="69.75" customHeight="1">
      <c r="A23" s="97" t="s">
        <v>154</v>
      </c>
      <c r="B23" s="98">
        <v>10</v>
      </c>
      <c r="C23" s="8" t="s">
        <v>375</v>
      </c>
      <c r="D23" s="101">
        <v>106500</v>
      </c>
      <c r="E23" s="102">
        <v>7829.23</v>
      </c>
      <c r="F23" s="96">
        <f t="shared" si="0"/>
        <v>98670.77</v>
      </c>
    </row>
    <row r="24" spans="1:6" ht="61.5" customHeight="1">
      <c r="A24" s="97" t="s">
        <v>158</v>
      </c>
      <c r="B24" s="98">
        <v>10</v>
      </c>
      <c r="C24" s="8" t="s">
        <v>376</v>
      </c>
      <c r="D24" s="101">
        <v>2100</v>
      </c>
      <c r="E24" s="102">
        <v>126.87</v>
      </c>
      <c r="F24" s="96">
        <f t="shared" si="0"/>
        <v>1973.13</v>
      </c>
    </row>
    <row r="25" spans="1:6" ht="89.25" customHeight="1">
      <c r="A25" s="97" t="s">
        <v>159</v>
      </c>
      <c r="B25" s="98">
        <v>10</v>
      </c>
      <c r="C25" s="8" t="s">
        <v>377</v>
      </c>
      <c r="D25" s="101">
        <v>196800</v>
      </c>
      <c r="E25" s="102">
        <v>13673.64</v>
      </c>
      <c r="F25" s="96">
        <f t="shared" si="0"/>
        <v>183126.36</v>
      </c>
    </row>
    <row r="26" spans="1:6" ht="88.5" customHeight="1">
      <c r="A26" s="97" t="s">
        <v>160</v>
      </c>
      <c r="B26" s="98">
        <v>10</v>
      </c>
      <c r="C26" s="8" t="s">
        <v>378</v>
      </c>
      <c r="D26" s="101"/>
      <c r="E26" s="102">
        <v>-1013.84</v>
      </c>
      <c r="F26" s="96">
        <f t="shared" si="0"/>
        <v>1013.84</v>
      </c>
    </row>
    <row r="27" spans="1:6" ht="18.75" customHeight="1">
      <c r="A27" s="97" t="s">
        <v>366</v>
      </c>
      <c r="B27" s="98">
        <v>10</v>
      </c>
      <c r="C27" s="8" t="s">
        <v>369</v>
      </c>
      <c r="D27" s="101">
        <v>104500</v>
      </c>
      <c r="E27" s="143">
        <f>E28</f>
        <v>134580</v>
      </c>
      <c r="F27" s="96"/>
    </row>
    <row r="28" spans="1:6" ht="24.75" customHeight="1">
      <c r="A28" s="97" t="s">
        <v>367</v>
      </c>
      <c r="B28" s="98">
        <v>10</v>
      </c>
      <c r="C28" s="8" t="s">
        <v>370</v>
      </c>
      <c r="D28" s="101">
        <v>104500</v>
      </c>
      <c r="E28" s="102">
        <f>E29+E30</f>
        <v>134580</v>
      </c>
      <c r="F28" s="96"/>
    </row>
    <row r="29" spans="1:6" ht="16.5" customHeight="1">
      <c r="A29" s="97" t="s">
        <v>367</v>
      </c>
      <c r="B29" s="98">
        <v>10</v>
      </c>
      <c r="C29" s="8" t="s">
        <v>371</v>
      </c>
      <c r="D29" s="101">
        <v>104500</v>
      </c>
      <c r="E29" s="102">
        <v>124380</v>
      </c>
      <c r="F29" s="96"/>
    </row>
    <row r="30" spans="1:6" ht="16.5" customHeight="1">
      <c r="A30" s="97" t="s">
        <v>367</v>
      </c>
      <c r="B30" s="98">
        <v>10</v>
      </c>
      <c r="C30" s="8" t="s">
        <v>372</v>
      </c>
      <c r="D30" s="101"/>
      <c r="E30" s="102">
        <v>10200</v>
      </c>
      <c r="F30" s="96">
        <v>10200</v>
      </c>
    </row>
    <row r="31" spans="1:6" ht="16.5" customHeight="1">
      <c r="A31" s="97" t="s">
        <v>255</v>
      </c>
      <c r="B31" s="98">
        <v>10</v>
      </c>
      <c r="C31" s="99" t="s">
        <v>373</v>
      </c>
      <c r="D31" s="100">
        <f>D32+D36</f>
        <v>2919600</v>
      </c>
      <c r="E31" s="100">
        <f>E32+E36</f>
        <v>87003.15</v>
      </c>
      <c r="F31" s="96">
        <f t="shared" si="0"/>
        <v>2832596.85</v>
      </c>
    </row>
    <row r="32" spans="1:6" ht="15" customHeight="1">
      <c r="A32" s="97" t="s">
        <v>242</v>
      </c>
      <c r="B32" s="98">
        <v>10</v>
      </c>
      <c r="C32" s="99" t="s">
        <v>285</v>
      </c>
      <c r="D32" s="100">
        <v>337500</v>
      </c>
      <c r="E32" s="100">
        <f>E33+E34+E35</f>
        <v>458.34</v>
      </c>
      <c r="F32" s="96">
        <f t="shared" si="0"/>
        <v>337041.66</v>
      </c>
    </row>
    <row r="33" spans="1:6" ht="15" customHeight="1">
      <c r="A33" s="97" t="s">
        <v>242</v>
      </c>
      <c r="B33" s="98">
        <v>10</v>
      </c>
      <c r="C33" s="99" t="s">
        <v>286</v>
      </c>
      <c r="D33" s="100">
        <v>377500</v>
      </c>
      <c r="E33" s="100">
        <v>339</v>
      </c>
      <c r="F33" s="96"/>
    </row>
    <row r="34" spans="1:6" s="2" customFormat="1" ht="33" customHeight="1">
      <c r="A34" s="97" t="s">
        <v>178</v>
      </c>
      <c r="B34" s="98">
        <v>10</v>
      </c>
      <c r="C34" s="99" t="s">
        <v>368</v>
      </c>
      <c r="D34" s="100">
        <v>0</v>
      </c>
      <c r="E34" s="102">
        <v>119.4</v>
      </c>
      <c r="F34" s="96">
        <f>D34-E34</f>
        <v>-119.4</v>
      </c>
    </row>
    <row r="35" spans="1:6" s="2" customFormat="1" ht="33" customHeight="1">
      <c r="A35" s="97" t="s">
        <v>178</v>
      </c>
      <c r="B35" s="98">
        <v>10</v>
      </c>
      <c r="C35" s="99" t="s">
        <v>381</v>
      </c>
      <c r="D35" s="100">
        <v>0</v>
      </c>
      <c r="E35" s="102">
        <v>-0.06</v>
      </c>
      <c r="F35" s="96">
        <f>D35-E35</f>
        <v>0.06</v>
      </c>
    </row>
    <row r="36" spans="1:6" ht="11.25" customHeight="1">
      <c r="A36" s="97" t="s">
        <v>243</v>
      </c>
      <c r="B36" s="98">
        <v>10</v>
      </c>
      <c r="C36" s="99" t="s">
        <v>287</v>
      </c>
      <c r="D36" s="100">
        <f>D37+D39</f>
        <v>2582100</v>
      </c>
      <c r="E36" s="100">
        <f>E37+E39</f>
        <v>86544.81</v>
      </c>
      <c r="F36" s="96">
        <f t="shared" si="0"/>
        <v>2495555.19</v>
      </c>
    </row>
    <row r="37" spans="1:6" ht="15.75" customHeight="1">
      <c r="A37" s="97" t="s">
        <v>179</v>
      </c>
      <c r="B37" s="98">
        <v>10</v>
      </c>
      <c r="C37" s="99" t="s">
        <v>172</v>
      </c>
      <c r="D37" s="100">
        <f>D38</f>
        <v>75800</v>
      </c>
      <c r="E37" s="100">
        <f>E38</f>
        <v>69630</v>
      </c>
      <c r="F37" s="96">
        <f t="shared" si="0"/>
        <v>6170</v>
      </c>
    </row>
    <row r="38" spans="1:6" ht="45.75" customHeight="1">
      <c r="A38" s="97" t="s">
        <v>180</v>
      </c>
      <c r="B38" s="98">
        <v>10</v>
      </c>
      <c r="C38" s="99" t="s">
        <v>173</v>
      </c>
      <c r="D38" s="100">
        <v>75800</v>
      </c>
      <c r="E38" s="102">
        <v>69630</v>
      </c>
      <c r="F38" s="96">
        <f>D38-E38</f>
        <v>6170</v>
      </c>
    </row>
    <row r="39" spans="1:6" ht="17.25" customHeight="1">
      <c r="A39" s="97" t="s">
        <v>181</v>
      </c>
      <c r="B39" s="98">
        <v>10</v>
      </c>
      <c r="C39" s="99" t="s">
        <v>174</v>
      </c>
      <c r="D39" s="100">
        <f>D40</f>
        <v>2506300</v>
      </c>
      <c r="E39" s="100">
        <f>E40</f>
        <v>16914.81</v>
      </c>
      <c r="F39" s="96">
        <f t="shared" si="0"/>
        <v>2489385.19</v>
      </c>
    </row>
    <row r="40" spans="1:6" ht="48" customHeight="1">
      <c r="A40" s="97" t="s">
        <v>182</v>
      </c>
      <c r="B40" s="98">
        <v>10</v>
      </c>
      <c r="C40" s="99" t="s">
        <v>175</v>
      </c>
      <c r="D40" s="100">
        <v>2506300</v>
      </c>
      <c r="E40" s="102">
        <f>E41+E42+E43+E44</f>
        <v>16914.81</v>
      </c>
      <c r="F40" s="96">
        <f>D40-E40</f>
        <v>2489385.19</v>
      </c>
    </row>
    <row r="41" spans="1:6" ht="48" customHeight="1">
      <c r="A41" s="97" t="s">
        <v>182</v>
      </c>
      <c r="B41" s="98">
        <v>10</v>
      </c>
      <c r="C41" s="99" t="s">
        <v>382</v>
      </c>
      <c r="D41" s="100">
        <v>2506300</v>
      </c>
      <c r="E41" s="102">
        <v>15617.2</v>
      </c>
      <c r="F41" s="96">
        <f>D41-E41</f>
        <v>2490682.8</v>
      </c>
    </row>
    <row r="42" spans="1:6" ht="48" customHeight="1">
      <c r="A42" s="97" t="s">
        <v>182</v>
      </c>
      <c r="B42" s="98">
        <v>10</v>
      </c>
      <c r="C42" s="99" t="s">
        <v>383</v>
      </c>
      <c r="D42" s="100"/>
      <c r="E42" s="102">
        <v>901.4</v>
      </c>
      <c r="F42" s="96">
        <f>D42-E42</f>
        <v>-901.4</v>
      </c>
    </row>
    <row r="43" spans="1:6" ht="48" customHeight="1">
      <c r="A43" s="97" t="s">
        <v>182</v>
      </c>
      <c r="B43" s="98">
        <v>10</v>
      </c>
      <c r="C43" s="99" t="s">
        <v>384</v>
      </c>
      <c r="D43" s="100"/>
      <c r="E43" s="102">
        <v>500</v>
      </c>
      <c r="F43" s="96">
        <f>D43-E43</f>
        <v>-500</v>
      </c>
    </row>
    <row r="44" spans="1:6" ht="48" customHeight="1">
      <c r="A44" s="97" t="s">
        <v>182</v>
      </c>
      <c r="B44" s="98">
        <v>10</v>
      </c>
      <c r="C44" s="99" t="s">
        <v>385</v>
      </c>
      <c r="D44" s="100"/>
      <c r="E44" s="102">
        <v>-103.79</v>
      </c>
      <c r="F44" s="96">
        <f>D44-E44</f>
        <v>103.79</v>
      </c>
    </row>
    <row r="45" spans="1:6" ht="12.75" customHeight="1">
      <c r="A45" s="97" t="s">
        <v>256</v>
      </c>
      <c r="B45" s="98">
        <v>10</v>
      </c>
      <c r="C45" s="99" t="s">
        <v>417</v>
      </c>
      <c r="D45" s="100">
        <f>D46</f>
        <v>8600</v>
      </c>
      <c r="E45" s="100">
        <f>E46</f>
        <v>200</v>
      </c>
      <c r="F45" s="96">
        <f t="shared" si="0"/>
        <v>8400</v>
      </c>
    </row>
    <row r="46" spans="1:6" ht="56.25" customHeight="1">
      <c r="A46" s="97" t="s">
        <v>257</v>
      </c>
      <c r="B46" s="98">
        <v>10</v>
      </c>
      <c r="C46" s="99" t="s">
        <v>288</v>
      </c>
      <c r="D46" s="100">
        <f>D47</f>
        <v>8600</v>
      </c>
      <c r="E46" s="100">
        <f>E47</f>
        <v>200</v>
      </c>
      <c r="F46" s="96">
        <f t="shared" si="0"/>
        <v>8400</v>
      </c>
    </row>
    <row r="47" spans="1:6" s="2" customFormat="1" ht="87.75" customHeight="1">
      <c r="A47" s="97" t="s">
        <v>258</v>
      </c>
      <c r="B47" s="98">
        <v>10</v>
      </c>
      <c r="C47" s="99" t="s">
        <v>289</v>
      </c>
      <c r="D47" s="100">
        <v>8600</v>
      </c>
      <c r="E47" s="102">
        <v>200</v>
      </c>
      <c r="F47" s="96">
        <f>D47-E47</f>
        <v>8400</v>
      </c>
    </row>
    <row r="48" spans="1:6" ht="47.25" customHeight="1">
      <c r="A48" s="97" t="s">
        <v>259</v>
      </c>
      <c r="B48" s="98">
        <v>10</v>
      </c>
      <c r="C48" s="99" t="s">
        <v>416</v>
      </c>
      <c r="D48" s="100">
        <f>D49</f>
        <v>59900</v>
      </c>
      <c r="E48" s="100">
        <v>0</v>
      </c>
      <c r="F48" s="96">
        <f aca="true" t="shared" si="1" ref="F48:F53">D48-E48</f>
        <v>59900</v>
      </c>
    </row>
    <row r="49" spans="1:6" ht="119.25" customHeight="1">
      <c r="A49" s="97" t="s">
        <v>260</v>
      </c>
      <c r="B49" s="98">
        <v>10</v>
      </c>
      <c r="C49" s="99" t="s">
        <v>290</v>
      </c>
      <c r="D49" s="100">
        <v>59900</v>
      </c>
      <c r="E49" s="100">
        <v>0</v>
      </c>
      <c r="F49" s="101">
        <f>F50</f>
        <v>59900</v>
      </c>
    </row>
    <row r="50" spans="1:6" ht="78" customHeight="1">
      <c r="A50" s="97" t="s">
        <v>387</v>
      </c>
      <c r="B50" s="98">
        <v>10</v>
      </c>
      <c r="C50" s="99" t="s">
        <v>388</v>
      </c>
      <c r="D50" s="100">
        <v>59900</v>
      </c>
      <c r="E50" s="100">
        <v>0</v>
      </c>
      <c r="F50" s="96">
        <f t="shared" si="1"/>
        <v>59900</v>
      </c>
    </row>
    <row r="51" spans="1:6" s="2" customFormat="1" ht="56.25" customHeight="1">
      <c r="A51" s="97" t="s">
        <v>387</v>
      </c>
      <c r="B51" s="98">
        <v>10</v>
      </c>
      <c r="C51" s="99" t="s">
        <v>386</v>
      </c>
      <c r="D51" s="100">
        <v>59900</v>
      </c>
      <c r="E51" s="102"/>
      <c r="F51" s="96">
        <f>D51-E51</f>
        <v>59900</v>
      </c>
    </row>
    <row r="52" spans="1:6" ht="16.5" customHeight="1">
      <c r="A52" s="97" t="s">
        <v>333</v>
      </c>
      <c r="B52" s="98">
        <v>10</v>
      </c>
      <c r="C52" s="99" t="s">
        <v>334</v>
      </c>
      <c r="D52" s="100">
        <f>D53</f>
        <v>44900</v>
      </c>
      <c r="E52" s="100">
        <f>E53</f>
        <v>0</v>
      </c>
      <c r="F52" s="96">
        <f t="shared" si="1"/>
        <v>44900</v>
      </c>
    </row>
    <row r="53" spans="1:6" ht="36" customHeight="1">
      <c r="A53" s="103" t="s">
        <v>169</v>
      </c>
      <c r="B53" s="98">
        <v>10</v>
      </c>
      <c r="C53" s="99" t="s">
        <v>168</v>
      </c>
      <c r="D53" s="100">
        <f>D54</f>
        <v>44900</v>
      </c>
      <c r="E53" s="101">
        <f>E54</f>
        <v>0</v>
      </c>
      <c r="F53" s="96">
        <f t="shared" si="1"/>
        <v>44900</v>
      </c>
    </row>
    <row r="54" spans="1:6" s="2" customFormat="1" ht="51" customHeight="1">
      <c r="A54" s="103" t="s">
        <v>167</v>
      </c>
      <c r="B54" s="98">
        <v>10</v>
      </c>
      <c r="C54" s="99" t="s">
        <v>166</v>
      </c>
      <c r="D54" s="100">
        <v>44900</v>
      </c>
      <c r="E54" s="104">
        <v>0</v>
      </c>
      <c r="F54" s="96">
        <f aca="true" t="shared" si="2" ref="F54:F59">D54-E54</f>
        <v>44900</v>
      </c>
    </row>
    <row r="55" spans="1:6" ht="14.25" customHeight="1">
      <c r="A55" s="97" t="s">
        <v>261</v>
      </c>
      <c r="B55" s="98">
        <v>10</v>
      </c>
      <c r="C55" s="99" t="s">
        <v>294</v>
      </c>
      <c r="D55" s="100">
        <f>D56</f>
        <v>4775100</v>
      </c>
      <c r="E55" s="100">
        <f>E56</f>
        <v>364800</v>
      </c>
      <c r="F55" s="96">
        <f t="shared" si="2"/>
        <v>4410300</v>
      </c>
    </row>
    <row r="56" spans="1:6" ht="54" customHeight="1">
      <c r="A56" s="97" t="s">
        <v>262</v>
      </c>
      <c r="B56" s="98">
        <v>10</v>
      </c>
      <c r="C56" s="99" t="s">
        <v>291</v>
      </c>
      <c r="D56" s="100">
        <f>D57+D60+D65</f>
        <v>4775100</v>
      </c>
      <c r="E56" s="100">
        <f>E57+E60+E65</f>
        <v>364800</v>
      </c>
      <c r="F56" s="96">
        <f t="shared" si="2"/>
        <v>4410300</v>
      </c>
    </row>
    <row r="57" spans="1:6" ht="36.75" customHeight="1">
      <c r="A57" s="97" t="s">
        <v>244</v>
      </c>
      <c r="B57" s="98">
        <v>10</v>
      </c>
      <c r="C57" s="99" t="s">
        <v>292</v>
      </c>
      <c r="D57" s="100">
        <f>D58</f>
        <v>4485700</v>
      </c>
      <c r="E57" s="100">
        <f>E58</f>
        <v>364800</v>
      </c>
      <c r="F57" s="96">
        <f t="shared" si="2"/>
        <v>4120900</v>
      </c>
    </row>
    <row r="58" spans="1:6" ht="24" customHeight="1">
      <c r="A58" s="97" t="s">
        <v>263</v>
      </c>
      <c r="B58" s="98">
        <v>10</v>
      </c>
      <c r="C58" s="99" t="s">
        <v>293</v>
      </c>
      <c r="D58" s="100">
        <f>D59</f>
        <v>4485700</v>
      </c>
      <c r="E58" s="100">
        <f>E59</f>
        <v>364800</v>
      </c>
      <c r="F58" s="96">
        <f t="shared" si="2"/>
        <v>4120900</v>
      </c>
    </row>
    <row r="59" spans="1:6" ht="22.5" customHeight="1">
      <c r="A59" s="97" t="s">
        <v>183</v>
      </c>
      <c r="B59" s="98">
        <v>10</v>
      </c>
      <c r="C59" s="99" t="s">
        <v>295</v>
      </c>
      <c r="D59" s="100">
        <v>4485700</v>
      </c>
      <c r="E59" s="102">
        <v>364800</v>
      </c>
      <c r="F59" s="96">
        <f t="shared" si="2"/>
        <v>4120900</v>
      </c>
    </row>
    <row r="60" spans="1:6" ht="30.75" customHeight="1">
      <c r="A60" s="97" t="s">
        <v>245</v>
      </c>
      <c r="B60" s="98">
        <v>10</v>
      </c>
      <c r="C60" s="99" t="s">
        <v>296</v>
      </c>
      <c r="D60" s="100">
        <f>D61+D63</f>
        <v>175000</v>
      </c>
      <c r="E60" s="100">
        <f>E61+E63</f>
        <v>0</v>
      </c>
      <c r="F60" s="96">
        <v>174800</v>
      </c>
    </row>
    <row r="61" spans="1:6" ht="30.75" customHeight="1">
      <c r="A61" s="97" t="s">
        <v>264</v>
      </c>
      <c r="B61" s="98">
        <v>10</v>
      </c>
      <c r="C61" s="99" t="s">
        <v>297</v>
      </c>
      <c r="D61" s="100">
        <f>D62</f>
        <v>174800</v>
      </c>
      <c r="E61" s="100">
        <f>E62</f>
        <v>0</v>
      </c>
      <c r="F61" s="96">
        <v>174800</v>
      </c>
    </row>
    <row r="62" spans="1:6" ht="18.75" customHeight="1">
      <c r="A62" s="97" t="s">
        <v>184</v>
      </c>
      <c r="B62" s="98">
        <v>10</v>
      </c>
      <c r="C62" s="99" t="s">
        <v>298</v>
      </c>
      <c r="D62" s="100">
        <v>174800</v>
      </c>
      <c r="E62" s="102">
        <v>0</v>
      </c>
      <c r="F62" s="96">
        <f>D62-E62</f>
        <v>174800</v>
      </c>
    </row>
    <row r="63" spans="1:6" s="2" customFormat="1" ht="22.5" customHeight="1">
      <c r="A63" s="97" t="s">
        <v>248</v>
      </c>
      <c r="B63" s="98">
        <v>10</v>
      </c>
      <c r="C63" s="99" t="s">
        <v>299</v>
      </c>
      <c r="D63" s="105">
        <v>200</v>
      </c>
      <c r="E63" s="105">
        <f>E64</f>
        <v>0</v>
      </c>
      <c r="F63" s="96">
        <v>200</v>
      </c>
    </row>
    <row r="64" spans="1:6" ht="48" customHeight="1">
      <c r="A64" s="97" t="s">
        <v>185</v>
      </c>
      <c r="B64" s="98">
        <v>10</v>
      </c>
      <c r="C64" s="99" t="s">
        <v>300</v>
      </c>
      <c r="D64" s="105">
        <v>200</v>
      </c>
      <c r="E64" s="129">
        <v>0</v>
      </c>
      <c r="F64" s="96">
        <f>D64-E64</f>
        <v>200</v>
      </c>
    </row>
    <row r="65" spans="1:6" ht="17.25" customHeight="1">
      <c r="A65" s="97" t="s">
        <v>246</v>
      </c>
      <c r="B65" s="98">
        <v>10</v>
      </c>
      <c r="C65" s="99" t="s">
        <v>301</v>
      </c>
      <c r="D65" s="106">
        <f>D66</f>
        <v>114400</v>
      </c>
      <c r="E65" s="100">
        <f>E66</f>
        <v>0</v>
      </c>
      <c r="F65" s="96">
        <f>D65-E65</f>
        <v>114400</v>
      </c>
    </row>
    <row r="66" spans="1:6" ht="24" customHeight="1">
      <c r="A66" s="97" t="s">
        <v>247</v>
      </c>
      <c r="B66" s="98">
        <v>10</v>
      </c>
      <c r="C66" s="99" t="s">
        <v>302</v>
      </c>
      <c r="D66" s="106">
        <f>D67</f>
        <v>114400</v>
      </c>
      <c r="E66" s="100">
        <f>E67</f>
        <v>0</v>
      </c>
      <c r="F66" s="96">
        <f>D66-E66</f>
        <v>114400</v>
      </c>
    </row>
    <row r="67" spans="1:6" s="2" customFormat="1" ht="22.5" customHeight="1">
      <c r="A67" s="97" t="s">
        <v>186</v>
      </c>
      <c r="B67" s="98">
        <v>10</v>
      </c>
      <c r="C67" s="99" t="s">
        <v>303</v>
      </c>
      <c r="D67" s="106">
        <v>114400</v>
      </c>
      <c r="E67" s="102">
        <v>0</v>
      </c>
      <c r="F67" s="96">
        <f>D67-E67</f>
        <v>114400</v>
      </c>
    </row>
    <row r="68" spans="1:6" ht="18" customHeight="1">
      <c r="A68" s="107" t="s">
        <v>304</v>
      </c>
      <c r="B68" s="108"/>
      <c r="C68" s="109" t="s">
        <v>305</v>
      </c>
      <c r="D68" s="110"/>
      <c r="E68" s="130"/>
      <c r="F68" s="111"/>
    </row>
    <row r="69" spans="1:6" ht="16.5" customHeight="1">
      <c r="A69" s="107" t="s">
        <v>306</v>
      </c>
      <c r="B69" s="112"/>
      <c r="C69" s="109" t="s">
        <v>305</v>
      </c>
      <c r="D69" s="110">
        <f>D16</f>
        <v>9308000</v>
      </c>
      <c r="E69" s="110">
        <f>E16</f>
        <v>625835.12</v>
      </c>
      <c r="F69" s="113">
        <f>F16</f>
        <v>8682164.88</v>
      </c>
    </row>
    <row r="70" spans="1:6" ht="22.5" customHeight="1" hidden="1">
      <c r="A70" s="114"/>
      <c r="B70" s="115"/>
      <c r="C70" s="109"/>
      <c r="D70" s="116"/>
      <c r="E70" s="117"/>
      <c r="F70" s="118"/>
    </row>
    <row r="71" spans="1:6" ht="24.75" customHeight="1" hidden="1">
      <c r="A71" s="114"/>
      <c r="B71" s="115"/>
      <c r="C71" s="109"/>
      <c r="D71" s="116"/>
      <c r="E71" s="117"/>
      <c r="F71" s="118"/>
    </row>
    <row r="72" spans="1:6" ht="18" customHeight="1" hidden="1">
      <c r="A72" s="119"/>
      <c r="B72" s="120"/>
      <c r="C72" s="121"/>
      <c r="D72" s="122"/>
      <c r="E72" s="122"/>
      <c r="F72" s="123"/>
    </row>
    <row r="73" spans="1:6" ht="35.25" customHeight="1" hidden="1">
      <c r="A73" s="107"/>
      <c r="B73" s="124"/>
      <c r="C73" s="99"/>
      <c r="D73" s="125"/>
      <c r="E73" s="126"/>
      <c r="F73" s="127"/>
    </row>
    <row r="74" spans="1:6" ht="45" customHeight="1" hidden="1">
      <c r="A74" s="107"/>
      <c r="B74" s="124"/>
      <c r="C74" s="99"/>
      <c r="D74" s="125"/>
      <c r="E74" s="126"/>
      <c r="F74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showGridLines="0" tabSelected="1" zoomScalePageLayoutView="0" workbookViewId="0" topLeftCell="A1">
      <selection activeCell="A3" sqref="A3:A5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216</v>
      </c>
    </row>
    <row r="2" spans="1:4" ht="9" customHeight="1">
      <c r="A2" s="56"/>
      <c r="B2" s="12"/>
      <c r="C2" s="27"/>
      <c r="D2" s="51"/>
    </row>
    <row r="3" spans="1:6" ht="12.75">
      <c r="A3" s="157" t="s">
        <v>195</v>
      </c>
      <c r="B3" s="158" t="s">
        <v>336</v>
      </c>
      <c r="C3" s="142" t="s">
        <v>196</v>
      </c>
      <c r="D3" s="159" t="s">
        <v>170</v>
      </c>
      <c r="E3" s="156" t="s">
        <v>214</v>
      </c>
      <c r="F3" s="156" t="s">
        <v>171</v>
      </c>
    </row>
    <row r="4" spans="1:6" ht="12.75">
      <c r="A4" s="157"/>
      <c r="B4" s="158"/>
      <c r="C4" s="142" t="s">
        <v>231</v>
      </c>
      <c r="D4" s="159"/>
      <c r="E4" s="156"/>
      <c r="F4" s="156"/>
    </row>
    <row r="5" spans="1:6" ht="11.25" customHeight="1">
      <c r="A5" s="157"/>
      <c r="B5" s="158"/>
      <c r="C5" s="142" t="s">
        <v>229</v>
      </c>
      <c r="D5" s="159"/>
      <c r="E5" s="156"/>
      <c r="F5" s="156"/>
    </row>
    <row r="6" spans="1:6" s="48" customFormat="1" ht="12.75">
      <c r="A6" s="60">
        <v>1</v>
      </c>
      <c r="B6" s="58">
        <v>2</v>
      </c>
      <c r="C6" s="58">
        <v>3</v>
      </c>
      <c r="D6" s="52" t="s">
        <v>192</v>
      </c>
      <c r="E6" s="128">
        <v>5</v>
      </c>
      <c r="F6" s="128">
        <v>6</v>
      </c>
    </row>
    <row r="7" spans="1:6" ht="23.25" customHeight="1">
      <c r="A7" s="16" t="s">
        <v>307</v>
      </c>
      <c r="B7" s="6">
        <v>200</v>
      </c>
      <c r="C7" s="131" t="s">
        <v>341</v>
      </c>
      <c r="D7" s="53">
        <f>D8</f>
        <v>9308000</v>
      </c>
      <c r="E7" s="53">
        <f>E8</f>
        <v>369823.03</v>
      </c>
      <c r="F7" s="55">
        <f>F8</f>
        <v>8938176.97</v>
      </c>
    </row>
    <row r="8" spans="1:6" ht="22.5" customHeight="1">
      <c r="A8" s="16" t="s">
        <v>389</v>
      </c>
      <c r="B8" s="6">
        <v>200</v>
      </c>
      <c r="C8" s="131" t="s">
        <v>342</v>
      </c>
      <c r="D8" s="152">
        <f>D9+D69+D77+D90+D103+D128+D129+D133+D141+D148</f>
        <v>9308000</v>
      </c>
      <c r="E8" s="53">
        <f>E9+E90+E133</f>
        <v>369823.03</v>
      </c>
      <c r="F8" s="53">
        <f>D8-E8</f>
        <v>8938176.97</v>
      </c>
    </row>
    <row r="9" spans="1:6" ht="22.5" customHeight="1">
      <c r="A9" s="49" t="s">
        <v>309</v>
      </c>
      <c r="B9" s="6">
        <v>200</v>
      </c>
      <c r="C9" s="131" t="s">
        <v>343</v>
      </c>
      <c r="D9" s="53">
        <f>D10+D18+D43+D39</f>
        <v>4402900</v>
      </c>
      <c r="E9" s="53">
        <f>E10+E18</f>
        <v>218493.19</v>
      </c>
      <c r="F9" s="53">
        <f>F10+F18+F43+F39</f>
        <v>4183406.81</v>
      </c>
    </row>
    <row r="10" spans="1:6" ht="46.5" customHeight="1">
      <c r="A10" s="16" t="s">
        <v>308</v>
      </c>
      <c r="B10" s="6">
        <v>200</v>
      </c>
      <c r="C10" s="131" t="s">
        <v>344</v>
      </c>
      <c r="D10" s="53">
        <f aca="true" t="shared" si="0" ref="D10:F11">D11</f>
        <v>724400</v>
      </c>
      <c r="E10" s="53">
        <f t="shared" si="0"/>
        <v>41307.380000000005</v>
      </c>
      <c r="F10" s="55">
        <f t="shared" si="0"/>
        <v>683092.62</v>
      </c>
    </row>
    <row r="11" spans="1:6" ht="22.5" customHeight="1">
      <c r="A11" s="5" t="s">
        <v>390</v>
      </c>
      <c r="B11" s="6">
        <v>200</v>
      </c>
      <c r="C11" s="131" t="s">
        <v>345</v>
      </c>
      <c r="D11" s="53">
        <f t="shared" si="0"/>
        <v>724400</v>
      </c>
      <c r="E11" s="53">
        <f t="shared" si="0"/>
        <v>41307.380000000005</v>
      </c>
      <c r="F11" s="55">
        <f t="shared" si="0"/>
        <v>683092.62</v>
      </c>
    </row>
    <row r="12" spans="1:6" ht="23.25" customHeight="1">
      <c r="A12" s="5" t="s">
        <v>391</v>
      </c>
      <c r="B12" s="6">
        <v>200</v>
      </c>
      <c r="C12" s="131" t="s">
        <v>346</v>
      </c>
      <c r="D12" s="53">
        <f aca="true" t="shared" si="1" ref="D12:F13">D13</f>
        <v>724400</v>
      </c>
      <c r="E12" s="53">
        <f t="shared" si="1"/>
        <v>41307.380000000005</v>
      </c>
      <c r="F12" s="55">
        <f t="shared" si="1"/>
        <v>683092.62</v>
      </c>
    </row>
    <row r="13" spans="1:6" s="18" customFormat="1" ht="117.75" customHeight="1">
      <c r="A13" s="5" t="s">
        <v>392</v>
      </c>
      <c r="B13" s="6">
        <v>200</v>
      </c>
      <c r="C13" s="131" t="s">
        <v>347</v>
      </c>
      <c r="D13" s="53">
        <f t="shared" si="1"/>
        <v>724400</v>
      </c>
      <c r="E13" s="53">
        <f t="shared" si="1"/>
        <v>41307.380000000005</v>
      </c>
      <c r="F13" s="55">
        <f t="shared" si="1"/>
        <v>683092.62</v>
      </c>
    </row>
    <row r="14" spans="1:6" s="50" customFormat="1" ht="34.5" customHeight="1">
      <c r="A14" s="5" t="s">
        <v>156</v>
      </c>
      <c r="B14" s="6">
        <v>200</v>
      </c>
      <c r="C14" s="131" t="s">
        <v>357</v>
      </c>
      <c r="D14" s="53">
        <f>D15+D16+D17</f>
        <v>724400</v>
      </c>
      <c r="E14" s="53">
        <f>E15+E16+E17</f>
        <v>41307.380000000005</v>
      </c>
      <c r="F14" s="55">
        <f>F15+F16+F17</f>
        <v>683092.62</v>
      </c>
    </row>
    <row r="15" spans="1:6" s="132" customFormat="1" ht="23.25" customHeight="1">
      <c r="A15" s="135" t="s">
        <v>337</v>
      </c>
      <c r="B15" s="136">
        <v>200</v>
      </c>
      <c r="C15" s="137" t="s">
        <v>358</v>
      </c>
      <c r="D15" s="138">
        <v>506300</v>
      </c>
      <c r="E15" s="138">
        <v>14548.8</v>
      </c>
      <c r="F15" s="139">
        <f>D15-E15</f>
        <v>491751.2</v>
      </c>
    </row>
    <row r="16" spans="1:6" s="133" customFormat="1" ht="22.5" customHeight="1">
      <c r="A16" s="135" t="s">
        <v>316</v>
      </c>
      <c r="B16" s="136">
        <v>200</v>
      </c>
      <c r="C16" s="137" t="s">
        <v>359</v>
      </c>
      <c r="D16" s="138">
        <v>46600</v>
      </c>
      <c r="E16" s="138">
        <v>11639.04</v>
      </c>
      <c r="F16" s="139">
        <f>D16-E16</f>
        <v>34960.96</v>
      </c>
    </row>
    <row r="17" spans="1:6" s="133" customFormat="1" ht="67.5" customHeight="1">
      <c r="A17" s="135" t="s">
        <v>53</v>
      </c>
      <c r="B17" s="136">
        <v>200</v>
      </c>
      <c r="C17" s="137" t="s">
        <v>360</v>
      </c>
      <c r="D17" s="138">
        <v>171500</v>
      </c>
      <c r="E17" s="138">
        <v>15119.54</v>
      </c>
      <c r="F17" s="139">
        <f>D17-E17</f>
        <v>156380.46</v>
      </c>
    </row>
    <row r="18" spans="1:6" ht="67.5" customHeight="1">
      <c r="A18" s="5" t="s">
        <v>319</v>
      </c>
      <c r="B18" s="6">
        <v>200</v>
      </c>
      <c r="C18" s="131" t="s">
        <v>54</v>
      </c>
      <c r="D18" s="53">
        <f>D19+D33</f>
        <v>3340200</v>
      </c>
      <c r="E18" s="53">
        <f>E19+E33</f>
        <v>177185.81</v>
      </c>
      <c r="F18" s="53">
        <f>F19+F33</f>
        <v>3163014.19</v>
      </c>
    </row>
    <row r="19" spans="1:6" ht="33.75" customHeight="1">
      <c r="A19" s="5" t="s">
        <v>393</v>
      </c>
      <c r="B19" s="6">
        <v>200</v>
      </c>
      <c r="C19" s="131" t="s">
        <v>348</v>
      </c>
      <c r="D19" s="53">
        <f>D20</f>
        <v>3340000</v>
      </c>
      <c r="E19" s="53">
        <f>E20</f>
        <v>177185.81</v>
      </c>
      <c r="F19" s="55">
        <f>F20</f>
        <v>3162814.19</v>
      </c>
    </row>
    <row r="20" spans="1:6" ht="21" customHeight="1">
      <c r="A20" s="5" t="s">
        <v>389</v>
      </c>
      <c r="B20" s="6">
        <v>200</v>
      </c>
      <c r="C20" s="131" t="s">
        <v>349</v>
      </c>
      <c r="D20" s="53">
        <f>D21+D26+D30</f>
        <v>3340000</v>
      </c>
      <c r="E20" s="53">
        <f>E21+E26+E30</f>
        <v>177185.81</v>
      </c>
      <c r="F20" s="55">
        <f>F21+F26+F30</f>
        <v>3162814.19</v>
      </c>
    </row>
    <row r="21" spans="1:6" ht="92.25" customHeight="1">
      <c r="A21" s="5" t="s">
        <v>394</v>
      </c>
      <c r="B21" s="6">
        <v>200</v>
      </c>
      <c r="C21" s="131" t="s">
        <v>350</v>
      </c>
      <c r="D21" s="53">
        <f>D22</f>
        <v>2730900</v>
      </c>
      <c r="E21" s="53">
        <f>E22</f>
        <v>177185.81</v>
      </c>
      <c r="F21" s="55">
        <f>F22</f>
        <v>2553714.19</v>
      </c>
    </row>
    <row r="22" spans="1:6" s="50" customFormat="1" ht="22.5" customHeight="1">
      <c r="A22" s="5" t="s">
        <v>156</v>
      </c>
      <c r="B22" s="6">
        <v>200</v>
      </c>
      <c r="C22" s="131" t="s">
        <v>351</v>
      </c>
      <c r="D22" s="53">
        <f>D23+D24+D25</f>
        <v>2730900</v>
      </c>
      <c r="E22" s="53">
        <f>E23+E24+E25</f>
        <v>177185.81</v>
      </c>
      <c r="F22" s="53">
        <f>F23+F24+F25</f>
        <v>2553714.19</v>
      </c>
    </row>
    <row r="23" spans="1:6" s="132" customFormat="1" ht="45.75" customHeight="1">
      <c r="A23" s="135" t="s">
        <v>337</v>
      </c>
      <c r="B23" s="136">
        <v>200</v>
      </c>
      <c r="C23" s="137" t="s">
        <v>352</v>
      </c>
      <c r="D23" s="138">
        <v>1931300</v>
      </c>
      <c r="E23" s="138">
        <v>64754.09</v>
      </c>
      <c r="F23" s="139">
        <f>D23-E23</f>
        <v>1866545.91</v>
      </c>
    </row>
    <row r="24" spans="1:6" s="134" customFormat="1" ht="24.75" customHeight="1">
      <c r="A24" s="135" t="s">
        <v>316</v>
      </c>
      <c r="B24" s="136">
        <v>200</v>
      </c>
      <c r="C24" s="137" t="s">
        <v>353</v>
      </c>
      <c r="D24" s="138">
        <v>189600</v>
      </c>
      <c r="E24" s="138">
        <v>50864.49</v>
      </c>
      <c r="F24" s="139">
        <f>D24-E24</f>
        <v>138735.51</v>
      </c>
    </row>
    <row r="25" spans="1:6" s="134" customFormat="1" ht="23.25" customHeight="1">
      <c r="A25" s="135" t="s">
        <v>53</v>
      </c>
      <c r="B25" s="136">
        <v>200</v>
      </c>
      <c r="C25" s="137" t="s">
        <v>55</v>
      </c>
      <c r="D25" s="138">
        <v>610000</v>
      </c>
      <c r="E25" s="138">
        <v>61567.23</v>
      </c>
      <c r="F25" s="139">
        <f>D25-E25</f>
        <v>548432.77</v>
      </c>
    </row>
    <row r="26" spans="1:6" ht="102" customHeight="1">
      <c r="A26" s="5" t="s">
        <v>395</v>
      </c>
      <c r="B26" s="6">
        <v>200</v>
      </c>
      <c r="C26" s="131" t="s">
        <v>56</v>
      </c>
      <c r="D26" s="53">
        <f aca="true" t="shared" si="2" ref="D26:F28">D27</f>
        <v>594100</v>
      </c>
      <c r="E26" s="53">
        <f t="shared" si="2"/>
        <v>0</v>
      </c>
      <c r="F26" s="55">
        <f t="shared" si="2"/>
        <v>594100</v>
      </c>
    </row>
    <row r="27" spans="1:6" ht="33.75" customHeight="1">
      <c r="A27" s="5" t="s">
        <v>329</v>
      </c>
      <c r="B27" s="6">
        <v>200</v>
      </c>
      <c r="C27" s="131" t="s">
        <v>57</v>
      </c>
      <c r="D27" s="53">
        <f t="shared" si="2"/>
        <v>594100</v>
      </c>
      <c r="E27" s="53">
        <f t="shared" si="2"/>
        <v>0</v>
      </c>
      <c r="F27" s="55">
        <f t="shared" si="2"/>
        <v>594100</v>
      </c>
    </row>
    <row r="28" spans="1:6" ht="34.5" customHeight="1">
      <c r="A28" s="5" t="s">
        <v>330</v>
      </c>
      <c r="B28" s="6">
        <v>200</v>
      </c>
      <c r="C28" s="131" t="s">
        <v>58</v>
      </c>
      <c r="D28" s="53">
        <f t="shared" si="2"/>
        <v>594100</v>
      </c>
      <c r="E28" s="53">
        <f t="shared" si="2"/>
        <v>0</v>
      </c>
      <c r="F28" s="55">
        <f t="shared" si="2"/>
        <v>594100</v>
      </c>
    </row>
    <row r="29" spans="1:6" s="132" customFormat="1" ht="35.25" customHeight="1">
      <c r="A29" s="135" t="s">
        <v>315</v>
      </c>
      <c r="B29" s="136">
        <v>200</v>
      </c>
      <c r="C29" s="137" t="s">
        <v>59</v>
      </c>
      <c r="D29" s="138">
        <v>594100</v>
      </c>
      <c r="E29" s="138"/>
      <c r="F29" s="139">
        <f>D29-E29</f>
        <v>594100</v>
      </c>
    </row>
    <row r="30" spans="1:6" ht="60" customHeight="1">
      <c r="A30" s="5" t="s">
        <v>396</v>
      </c>
      <c r="B30" s="6">
        <v>200</v>
      </c>
      <c r="C30" s="131" t="s">
        <v>60</v>
      </c>
      <c r="D30" s="53">
        <f aca="true" t="shared" si="3" ref="D30:F31">D31</f>
        <v>15000</v>
      </c>
      <c r="E30" s="53">
        <f t="shared" si="3"/>
        <v>0</v>
      </c>
      <c r="F30" s="55">
        <f t="shared" si="3"/>
        <v>15000</v>
      </c>
    </row>
    <row r="31" spans="1:6" ht="23.25" customHeight="1">
      <c r="A31" s="5" t="s">
        <v>155</v>
      </c>
      <c r="B31" s="6">
        <v>200</v>
      </c>
      <c r="C31" s="131" t="s">
        <v>61</v>
      </c>
      <c r="D31" s="53">
        <f t="shared" si="3"/>
        <v>15000</v>
      </c>
      <c r="E31" s="53">
        <f t="shared" si="3"/>
        <v>0</v>
      </c>
      <c r="F31" s="55">
        <f t="shared" si="3"/>
        <v>15000</v>
      </c>
    </row>
    <row r="32" spans="1:6" ht="23.25" customHeight="1">
      <c r="A32" s="135" t="s">
        <v>317</v>
      </c>
      <c r="B32" s="136">
        <v>200</v>
      </c>
      <c r="C32" s="137" t="s">
        <v>62</v>
      </c>
      <c r="D32" s="138">
        <v>15000</v>
      </c>
      <c r="E32" s="138"/>
      <c r="F32" s="139">
        <f>D32-E32</f>
        <v>15000</v>
      </c>
    </row>
    <row r="33" spans="1:6" ht="33.75" customHeight="1">
      <c r="A33" s="5" t="s">
        <v>397</v>
      </c>
      <c r="B33" s="6">
        <v>200</v>
      </c>
      <c r="C33" s="131" t="s">
        <v>63</v>
      </c>
      <c r="D33" s="53">
        <f aca="true" t="shared" si="4" ref="D33:F34">D34</f>
        <v>200</v>
      </c>
      <c r="E33" s="53">
        <f t="shared" si="4"/>
        <v>0</v>
      </c>
      <c r="F33" s="55">
        <f t="shared" si="4"/>
        <v>200</v>
      </c>
    </row>
    <row r="34" spans="1:6" ht="18.75" customHeight="1">
      <c r="A34" s="5" t="s">
        <v>338</v>
      </c>
      <c r="B34" s="6">
        <v>200</v>
      </c>
      <c r="C34" s="131" t="s">
        <v>64</v>
      </c>
      <c r="D34" s="53">
        <f t="shared" si="4"/>
        <v>200</v>
      </c>
      <c r="E34" s="53">
        <f t="shared" si="4"/>
        <v>0</v>
      </c>
      <c r="F34" s="55">
        <f t="shared" si="4"/>
        <v>200</v>
      </c>
    </row>
    <row r="35" spans="1:6" ht="192.75" customHeight="1">
      <c r="A35" s="5" t="s">
        <v>398</v>
      </c>
      <c r="B35" s="6">
        <v>200</v>
      </c>
      <c r="C35" s="131" t="s">
        <v>65</v>
      </c>
      <c r="D35" s="53">
        <f aca="true" t="shared" si="5" ref="D35:F36">D36</f>
        <v>200</v>
      </c>
      <c r="E35" s="53">
        <f t="shared" si="5"/>
        <v>0</v>
      </c>
      <c r="F35" s="55">
        <f t="shared" si="5"/>
        <v>200</v>
      </c>
    </row>
    <row r="36" spans="1:6" ht="38.25" customHeight="1">
      <c r="A36" s="5" t="s">
        <v>327</v>
      </c>
      <c r="B36" s="6">
        <v>200</v>
      </c>
      <c r="C36" s="131" t="s">
        <v>66</v>
      </c>
      <c r="D36" s="53">
        <f t="shared" si="5"/>
        <v>200</v>
      </c>
      <c r="E36" s="53">
        <f t="shared" si="5"/>
        <v>0</v>
      </c>
      <c r="F36" s="55">
        <f t="shared" si="5"/>
        <v>200</v>
      </c>
    </row>
    <row r="37" spans="1:6" ht="40.5" customHeight="1">
      <c r="A37" s="135" t="s">
        <v>315</v>
      </c>
      <c r="B37" s="136">
        <v>200</v>
      </c>
      <c r="C37" s="137" t="s">
        <v>67</v>
      </c>
      <c r="D37" s="138">
        <v>200</v>
      </c>
      <c r="E37" s="138"/>
      <c r="F37" s="139">
        <f>D37-E37</f>
        <v>200</v>
      </c>
    </row>
    <row r="38" spans="1:6" ht="23.25" customHeight="1">
      <c r="A38" s="57" t="s">
        <v>151</v>
      </c>
      <c r="B38" s="6"/>
      <c r="C38" s="131" t="s">
        <v>150</v>
      </c>
      <c r="D38" s="53">
        <f>D39</f>
        <v>257200</v>
      </c>
      <c r="E38" s="53">
        <f>E39</f>
        <v>0</v>
      </c>
      <c r="F38" s="55">
        <f>F39</f>
        <v>257200</v>
      </c>
    </row>
    <row r="39" spans="1:6" ht="25.5" customHeight="1">
      <c r="A39" s="57" t="s">
        <v>397</v>
      </c>
      <c r="B39" s="6"/>
      <c r="C39" s="131" t="s">
        <v>68</v>
      </c>
      <c r="D39" s="53">
        <f aca="true" t="shared" si="6" ref="D39:F40">D40</f>
        <v>257200</v>
      </c>
      <c r="E39" s="53">
        <f t="shared" si="6"/>
        <v>0</v>
      </c>
      <c r="F39" s="53">
        <f t="shared" si="6"/>
        <v>257200</v>
      </c>
    </row>
    <row r="40" spans="1:6" ht="25.5" customHeight="1">
      <c r="A40" s="5" t="s">
        <v>338</v>
      </c>
      <c r="B40" s="6">
        <v>200</v>
      </c>
      <c r="C40" s="131" t="s">
        <v>69</v>
      </c>
      <c r="D40" s="53">
        <f t="shared" si="6"/>
        <v>257200</v>
      </c>
      <c r="E40" s="53">
        <f t="shared" si="6"/>
        <v>0</v>
      </c>
      <c r="F40" s="53">
        <f t="shared" si="6"/>
        <v>257200</v>
      </c>
    </row>
    <row r="41" spans="1:6" ht="90" customHeight="1">
      <c r="A41" s="57" t="s">
        <v>399</v>
      </c>
      <c r="B41" s="6">
        <v>200</v>
      </c>
      <c r="C41" s="131" t="s">
        <v>70</v>
      </c>
      <c r="D41" s="53">
        <f>D42</f>
        <v>257200</v>
      </c>
      <c r="E41" s="53">
        <f>E42</f>
        <v>0</v>
      </c>
      <c r="F41" s="55">
        <f>F42</f>
        <v>257200</v>
      </c>
    </row>
    <row r="42" spans="1:6" ht="25.5" customHeight="1">
      <c r="A42" s="135" t="s">
        <v>72</v>
      </c>
      <c r="B42" s="136">
        <v>200</v>
      </c>
      <c r="C42" s="137" t="s">
        <v>71</v>
      </c>
      <c r="D42" s="138">
        <v>257200</v>
      </c>
      <c r="E42" s="138"/>
      <c r="F42" s="139">
        <f>D42-E42</f>
        <v>257200</v>
      </c>
    </row>
    <row r="43" spans="1:6" s="2" customFormat="1" ht="21.75" customHeight="1">
      <c r="A43" s="5" t="s">
        <v>320</v>
      </c>
      <c r="B43" s="6">
        <v>200</v>
      </c>
      <c r="C43" s="131" t="s">
        <v>73</v>
      </c>
      <c r="D43" s="53">
        <f>D44+D56</f>
        <v>81100</v>
      </c>
      <c r="E43" s="53">
        <f>E44+E56</f>
        <v>0</v>
      </c>
      <c r="F43" s="55">
        <f>F44+F56</f>
        <v>80100</v>
      </c>
    </row>
    <row r="44" spans="1:6" s="2" customFormat="1" ht="46.5" customHeight="1">
      <c r="A44" s="5" t="s">
        <v>400</v>
      </c>
      <c r="B44" s="6">
        <v>200</v>
      </c>
      <c r="C44" s="131" t="s">
        <v>74</v>
      </c>
      <c r="D44" s="53">
        <f>D45+D49+D53</f>
        <v>3000</v>
      </c>
      <c r="E44" s="53">
        <f>E45+E49</f>
        <v>0</v>
      </c>
      <c r="F44" s="55">
        <f>F45+F49</f>
        <v>2000</v>
      </c>
    </row>
    <row r="45" spans="1:6" s="2" customFormat="1" ht="33" customHeight="1">
      <c r="A45" s="5" t="s">
        <v>10</v>
      </c>
      <c r="B45" s="6">
        <v>200</v>
      </c>
      <c r="C45" s="131" t="s">
        <v>75</v>
      </c>
      <c r="D45" s="53">
        <f aca="true" t="shared" si="7" ref="D45:F47">D46</f>
        <v>1000</v>
      </c>
      <c r="E45" s="53">
        <f t="shared" si="7"/>
        <v>0</v>
      </c>
      <c r="F45" s="55">
        <f t="shared" si="7"/>
        <v>1000</v>
      </c>
    </row>
    <row r="46" spans="1:6" s="2" customFormat="1" ht="146.25" customHeight="1">
      <c r="A46" s="5" t="s">
        <v>11</v>
      </c>
      <c r="B46" s="6">
        <v>200</v>
      </c>
      <c r="C46" s="131" t="s">
        <v>76</v>
      </c>
      <c r="D46" s="53">
        <f t="shared" si="7"/>
        <v>1000</v>
      </c>
      <c r="E46" s="53">
        <f t="shared" si="7"/>
        <v>0</v>
      </c>
      <c r="F46" s="55">
        <f t="shared" si="7"/>
        <v>1000</v>
      </c>
    </row>
    <row r="47" spans="1:6" s="2" customFormat="1" ht="32.25" customHeight="1">
      <c r="A47" s="5" t="s">
        <v>327</v>
      </c>
      <c r="B47" s="6">
        <v>200</v>
      </c>
      <c r="C47" s="131" t="s">
        <v>77</v>
      </c>
      <c r="D47" s="53">
        <f t="shared" si="7"/>
        <v>1000</v>
      </c>
      <c r="E47" s="53">
        <f t="shared" si="7"/>
        <v>0</v>
      </c>
      <c r="F47" s="55">
        <f t="shared" si="7"/>
        <v>1000</v>
      </c>
    </row>
    <row r="48" spans="1:6" s="2" customFormat="1" ht="34.5" customHeight="1">
      <c r="A48" s="135" t="s">
        <v>315</v>
      </c>
      <c r="B48" s="136">
        <v>200</v>
      </c>
      <c r="C48" s="137" t="s">
        <v>78</v>
      </c>
      <c r="D48" s="138">
        <v>1000</v>
      </c>
      <c r="E48" s="138"/>
      <c r="F48" s="139">
        <f>D48-E48</f>
        <v>1000</v>
      </c>
    </row>
    <row r="49" spans="1:6" s="2" customFormat="1" ht="45" customHeight="1">
      <c r="A49" s="5" t="s">
        <v>161</v>
      </c>
      <c r="B49" s="6">
        <v>200</v>
      </c>
      <c r="C49" s="131" t="s">
        <v>79</v>
      </c>
      <c r="D49" s="53">
        <f aca="true" t="shared" si="8" ref="D49:F50">D50</f>
        <v>1000</v>
      </c>
      <c r="E49" s="53">
        <f t="shared" si="8"/>
        <v>0</v>
      </c>
      <c r="F49" s="55">
        <f t="shared" si="8"/>
        <v>1000</v>
      </c>
    </row>
    <row r="50" spans="1:6" s="2" customFormat="1" ht="175.5" customHeight="1">
      <c r="A50" s="5" t="s">
        <v>401</v>
      </c>
      <c r="B50" s="6">
        <v>200</v>
      </c>
      <c r="C50" s="131" t="s">
        <v>80</v>
      </c>
      <c r="D50" s="53">
        <f t="shared" si="8"/>
        <v>1000</v>
      </c>
      <c r="E50" s="53">
        <f t="shared" si="8"/>
        <v>0</v>
      </c>
      <c r="F50" s="55">
        <f t="shared" si="8"/>
        <v>1000</v>
      </c>
    </row>
    <row r="51" spans="1:6" s="2" customFormat="1" ht="32.25" customHeight="1">
      <c r="A51" s="5" t="s">
        <v>327</v>
      </c>
      <c r="B51" s="6">
        <v>200</v>
      </c>
      <c r="C51" s="131" t="s">
        <v>81</v>
      </c>
      <c r="D51" s="53">
        <f>D52</f>
        <v>1000</v>
      </c>
      <c r="E51" s="53">
        <f>E52</f>
        <v>0</v>
      </c>
      <c r="F51" s="55">
        <f>F52</f>
        <v>1000</v>
      </c>
    </row>
    <row r="52" spans="1:6" s="2" customFormat="1" ht="35.25" customHeight="1">
      <c r="A52" s="135" t="s">
        <v>315</v>
      </c>
      <c r="B52" s="136">
        <v>200</v>
      </c>
      <c r="C52" s="137" t="s">
        <v>82</v>
      </c>
      <c r="D52" s="138">
        <v>1000</v>
      </c>
      <c r="E52" s="138"/>
      <c r="F52" s="139">
        <f>D52-E52</f>
        <v>1000</v>
      </c>
    </row>
    <row r="53" spans="1:6" s="2" customFormat="1" ht="141.75" customHeight="1">
      <c r="A53" s="144" t="s">
        <v>12</v>
      </c>
      <c r="B53" s="145">
        <v>200</v>
      </c>
      <c r="C53" s="146" t="s">
        <v>13</v>
      </c>
      <c r="D53" s="147">
        <f>D54</f>
        <v>1000</v>
      </c>
      <c r="E53" s="147"/>
      <c r="F53" s="148"/>
    </row>
    <row r="54" spans="1:6" s="2" customFormat="1" ht="35.25" customHeight="1">
      <c r="A54" s="5" t="s">
        <v>327</v>
      </c>
      <c r="B54" s="145">
        <v>200</v>
      </c>
      <c r="C54" s="146" t="s">
        <v>14</v>
      </c>
      <c r="D54" s="147">
        <f>D55</f>
        <v>1000</v>
      </c>
      <c r="E54" s="149"/>
      <c r="F54" s="150"/>
    </row>
    <row r="55" spans="1:6" s="2" customFormat="1" ht="35.25" customHeight="1">
      <c r="A55" s="135" t="s">
        <v>315</v>
      </c>
      <c r="B55" s="136">
        <v>200</v>
      </c>
      <c r="C55" s="137" t="s">
        <v>15</v>
      </c>
      <c r="D55" s="138">
        <v>1000</v>
      </c>
      <c r="E55" s="138"/>
      <c r="F55" s="139"/>
    </row>
    <row r="56" spans="1:6" s="2" customFormat="1" ht="33.75" customHeight="1">
      <c r="A56" s="5" t="s">
        <v>397</v>
      </c>
      <c r="B56" s="6">
        <v>200</v>
      </c>
      <c r="C56" s="131" t="s">
        <v>83</v>
      </c>
      <c r="D56" s="53">
        <f>D57</f>
        <v>78100</v>
      </c>
      <c r="E56" s="53">
        <f>E57</f>
        <v>0</v>
      </c>
      <c r="F56" s="55">
        <f>F57</f>
        <v>78100</v>
      </c>
    </row>
    <row r="57" spans="1:6" s="2" customFormat="1" ht="19.5" customHeight="1">
      <c r="A57" s="5" t="s">
        <v>338</v>
      </c>
      <c r="B57" s="6">
        <v>200</v>
      </c>
      <c r="C57" s="131" t="s">
        <v>84</v>
      </c>
      <c r="D57" s="53">
        <f>D58+D66+D62</f>
        <v>78100</v>
      </c>
      <c r="E57" s="53">
        <f>E58+E66+E62</f>
        <v>0</v>
      </c>
      <c r="F57" s="55">
        <f>F58+F66+F62</f>
        <v>78100</v>
      </c>
    </row>
    <row r="58" spans="1:6" s="2" customFormat="1" ht="138.75" customHeight="1">
      <c r="A58" s="5" t="s">
        <v>402</v>
      </c>
      <c r="B58" s="6">
        <v>200</v>
      </c>
      <c r="C58" s="131" t="s">
        <v>85</v>
      </c>
      <c r="D58" s="53">
        <f>D59</f>
        <v>27100</v>
      </c>
      <c r="E58" s="53">
        <f>E59</f>
        <v>0</v>
      </c>
      <c r="F58" s="55">
        <f>F59</f>
        <v>27100</v>
      </c>
    </row>
    <row r="59" spans="1:6" s="2" customFormat="1" ht="35.25" customHeight="1">
      <c r="A59" s="5" t="s">
        <v>326</v>
      </c>
      <c r="B59" s="6">
        <v>200</v>
      </c>
      <c r="C59" s="131" t="s">
        <v>86</v>
      </c>
      <c r="D59" s="53">
        <f aca="true" t="shared" si="9" ref="D59:F60">D60</f>
        <v>27100</v>
      </c>
      <c r="E59" s="53">
        <f t="shared" si="9"/>
        <v>0</v>
      </c>
      <c r="F59" s="55">
        <f t="shared" si="9"/>
        <v>27100</v>
      </c>
    </row>
    <row r="60" spans="1:6" s="2" customFormat="1" ht="33.75" customHeight="1">
      <c r="A60" s="5" t="s">
        <v>327</v>
      </c>
      <c r="B60" s="6">
        <v>200</v>
      </c>
      <c r="C60" s="131" t="s">
        <v>87</v>
      </c>
      <c r="D60" s="53">
        <f t="shared" si="9"/>
        <v>27100</v>
      </c>
      <c r="E60" s="53">
        <f t="shared" si="9"/>
        <v>0</v>
      </c>
      <c r="F60" s="55">
        <f t="shared" si="9"/>
        <v>27100</v>
      </c>
    </row>
    <row r="61" spans="1:6" s="2" customFormat="1" ht="35.25" customHeight="1">
      <c r="A61" s="135" t="s">
        <v>315</v>
      </c>
      <c r="B61" s="136">
        <v>200</v>
      </c>
      <c r="C61" s="137" t="s">
        <v>88</v>
      </c>
      <c r="D61" s="138">
        <v>27100</v>
      </c>
      <c r="E61" s="138"/>
      <c r="F61" s="139">
        <f>D61-E61</f>
        <v>27100</v>
      </c>
    </row>
    <row r="62" spans="1:6" s="2" customFormat="1" ht="92.25" customHeight="1">
      <c r="A62" s="57" t="s">
        <v>403</v>
      </c>
      <c r="B62" s="6">
        <v>200</v>
      </c>
      <c r="C62" s="131" t="s">
        <v>89</v>
      </c>
      <c r="D62" s="53">
        <f aca="true" t="shared" si="10" ref="D62:F64">D63</f>
        <v>45000</v>
      </c>
      <c r="E62" s="53">
        <f t="shared" si="10"/>
        <v>0</v>
      </c>
      <c r="F62" s="55">
        <f t="shared" si="10"/>
        <v>45000</v>
      </c>
    </row>
    <row r="63" spans="1:6" s="2" customFormat="1" ht="15" customHeight="1">
      <c r="A63" s="5" t="s">
        <v>326</v>
      </c>
      <c r="B63" s="6">
        <v>200</v>
      </c>
      <c r="C63" s="131" t="s">
        <v>90</v>
      </c>
      <c r="D63" s="53">
        <f t="shared" si="10"/>
        <v>45000</v>
      </c>
      <c r="E63" s="53">
        <f t="shared" si="10"/>
        <v>0</v>
      </c>
      <c r="F63" s="55">
        <f t="shared" si="10"/>
        <v>45000</v>
      </c>
    </row>
    <row r="64" spans="1:6" s="2" customFormat="1" ht="15" customHeight="1">
      <c r="A64" s="5" t="s">
        <v>327</v>
      </c>
      <c r="B64" s="6">
        <v>200</v>
      </c>
      <c r="C64" s="131" t="s">
        <v>91</v>
      </c>
      <c r="D64" s="53">
        <f t="shared" si="10"/>
        <v>45000</v>
      </c>
      <c r="E64" s="53">
        <f t="shared" si="10"/>
        <v>0</v>
      </c>
      <c r="F64" s="55">
        <f t="shared" si="10"/>
        <v>45000</v>
      </c>
    </row>
    <row r="65" spans="1:6" s="2" customFormat="1" ht="15" customHeight="1">
      <c r="A65" s="135" t="s">
        <v>315</v>
      </c>
      <c r="B65" s="136">
        <v>200</v>
      </c>
      <c r="C65" s="137" t="s">
        <v>92</v>
      </c>
      <c r="D65" s="138">
        <v>45000</v>
      </c>
      <c r="E65" s="138"/>
      <c r="F65" s="139">
        <f>D65-E65</f>
        <v>45000</v>
      </c>
    </row>
    <row r="66" spans="1:6" s="2" customFormat="1" ht="57" customHeight="1">
      <c r="A66" s="57" t="s">
        <v>404</v>
      </c>
      <c r="B66" s="6">
        <v>200</v>
      </c>
      <c r="C66" s="131" t="s">
        <v>93</v>
      </c>
      <c r="D66" s="53">
        <f aca="true" t="shared" si="11" ref="D66:F67">D67</f>
        <v>6000</v>
      </c>
      <c r="E66" s="53">
        <f t="shared" si="11"/>
        <v>0</v>
      </c>
      <c r="F66" s="55">
        <f t="shared" si="11"/>
        <v>6000</v>
      </c>
    </row>
    <row r="67" spans="1:6" s="2" customFormat="1" ht="24" customHeight="1">
      <c r="A67" s="5" t="s">
        <v>155</v>
      </c>
      <c r="B67" s="6">
        <v>200</v>
      </c>
      <c r="C67" s="131" t="s">
        <v>94</v>
      </c>
      <c r="D67" s="53">
        <f t="shared" si="11"/>
        <v>6000</v>
      </c>
      <c r="E67" s="53">
        <f t="shared" si="11"/>
        <v>0</v>
      </c>
      <c r="F67" s="55">
        <f t="shared" si="11"/>
        <v>6000</v>
      </c>
    </row>
    <row r="68" spans="1:6" s="2" customFormat="1" ht="21" customHeight="1">
      <c r="A68" s="135" t="s">
        <v>95</v>
      </c>
      <c r="B68" s="136">
        <v>200</v>
      </c>
      <c r="C68" s="137" t="s">
        <v>16</v>
      </c>
      <c r="D68" s="138">
        <v>6000</v>
      </c>
      <c r="E68" s="138"/>
      <c r="F68" s="139">
        <f>D68-E68</f>
        <v>6000</v>
      </c>
    </row>
    <row r="69" spans="1:6" ht="18" customHeight="1">
      <c r="A69" s="49" t="s">
        <v>310</v>
      </c>
      <c r="B69" s="6">
        <v>200</v>
      </c>
      <c r="C69" s="131" t="s">
        <v>96</v>
      </c>
      <c r="D69" s="53">
        <f aca="true" t="shared" si="12" ref="D69:F72">D70</f>
        <v>174800</v>
      </c>
      <c r="E69" s="53">
        <f t="shared" si="12"/>
        <v>0</v>
      </c>
      <c r="F69" s="53">
        <f t="shared" si="12"/>
        <v>174800</v>
      </c>
    </row>
    <row r="70" spans="1:6" ht="24.75" customHeight="1">
      <c r="A70" s="5" t="s">
        <v>321</v>
      </c>
      <c r="B70" s="6">
        <v>200</v>
      </c>
      <c r="C70" s="131" t="s">
        <v>97</v>
      </c>
      <c r="D70" s="53">
        <f t="shared" si="12"/>
        <v>174800</v>
      </c>
      <c r="E70" s="53">
        <f t="shared" si="12"/>
        <v>0</v>
      </c>
      <c r="F70" s="53">
        <f t="shared" si="12"/>
        <v>174800</v>
      </c>
    </row>
    <row r="71" spans="1:6" ht="32.25" customHeight="1">
      <c r="A71" s="5" t="s">
        <v>397</v>
      </c>
      <c r="B71" s="6">
        <v>200</v>
      </c>
      <c r="C71" s="131" t="s">
        <v>98</v>
      </c>
      <c r="D71" s="53">
        <f t="shared" si="12"/>
        <v>174800</v>
      </c>
      <c r="E71" s="53">
        <f t="shared" si="12"/>
        <v>0</v>
      </c>
      <c r="F71" s="53">
        <f t="shared" si="12"/>
        <v>174800</v>
      </c>
    </row>
    <row r="72" spans="1:6" ht="16.5" customHeight="1">
      <c r="A72" s="5" t="s">
        <v>338</v>
      </c>
      <c r="B72" s="6">
        <v>200</v>
      </c>
      <c r="C72" s="131" t="s">
        <v>99</v>
      </c>
      <c r="D72" s="53">
        <f t="shared" si="12"/>
        <v>174800</v>
      </c>
      <c r="E72" s="53">
        <f t="shared" si="12"/>
        <v>0</v>
      </c>
      <c r="F72" s="53">
        <f t="shared" si="12"/>
        <v>174800</v>
      </c>
    </row>
    <row r="73" spans="1:6" ht="97.5" customHeight="1">
      <c r="A73" s="5" t="s">
        <v>405</v>
      </c>
      <c r="B73" s="6">
        <v>200</v>
      </c>
      <c r="C73" s="131" t="s">
        <v>100</v>
      </c>
      <c r="D73" s="53">
        <f aca="true" t="shared" si="13" ref="D73:F74">D74</f>
        <v>174800</v>
      </c>
      <c r="E73" s="53">
        <f t="shared" si="13"/>
        <v>0</v>
      </c>
      <c r="F73" s="53">
        <f t="shared" si="13"/>
        <v>174800</v>
      </c>
    </row>
    <row r="74" spans="1:6" ht="34.5" customHeight="1">
      <c r="A74" s="5" t="s">
        <v>156</v>
      </c>
      <c r="B74" s="6">
        <v>200</v>
      </c>
      <c r="C74" s="131" t="s">
        <v>101</v>
      </c>
      <c r="D74" s="53">
        <f>D75+D76</f>
        <v>174800</v>
      </c>
      <c r="E74" s="53">
        <f t="shared" si="13"/>
        <v>0</v>
      </c>
      <c r="F74" s="53">
        <f>F75+F76</f>
        <v>174800</v>
      </c>
    </row>
    <row r="75" spans="1:6" ht="21.75" customHeight="1">
      <c r="A75" s="135" t="s">
        <v>337</v>
      </c>
      <c r="B75" s="136">
        <v>200</v>
      </c>
      <c r="C75" s="137" t="s">
        <v>102</v>
      </c>
      <c r="D75" s="138">
        <v>135000</v>
      </c>
      <c r="E75" s="138"/>
      <c r="F75" s="139">
        <f>D75-E75</f>
        <v>135000</v>
      </c>
    </row>
    <row r="76" spans="1:6" ht="21.75" customHeight="1">
      <c r="A76" s="135" t="s">
        <v>53</v>
      </c>
      <c r="B76" s="136">
        <v>200</v>
      </c>
      <c r="C76" s="137" t="s">
        <v>354</v>
      </c>
      <c r="D76" s="138">
        <v>39800</v>
      </c>
      <c r="E76" s="138"/>
      <c r="F76" s="139">
        <f>D76-E76</f>
        <v>39800</v>
      </c>
    </row>
    <row r="77" spans="1:6" ht="37.5" customHeight="1">
      <c r="A77" s="49" t="s">
        <v>311</v>
      </c>
      <c r="B77" s="6">
        <v>200</v>
      </c>
      <c r="C77" s="131" t="s">
        <v>104</v>
      </c>
      <c r="D77" s="53">
        <f aca="true" t="shared" si="14" ref="D77:F79">D78</f>
        <v>25000</v>
      </c>
      <c r="E77" s="53">
        <f t="shared" si="14"/>
        <v>0</v>
      </c>
      <c r="F77" s="55">
        <f t="shared" si="14"/>
        <v>5100</v>
      </c>
    </row>
    <row r="78" spans="1:6" ht="45" customHeight="1">
      <c r="A78" s="5" t="s">
        <v>322</v>
      </c>
      <c r="B78" s="6">
        <v>200</v>
      </c>
      <c r="C78" s="131" t="s">
        <v>103</v>
      </c>
      <c r="D78" s="53">
        <f t="shared" si="14"/>
        <v>25000</v>
      </c>
      <c r="E78" s="53">
        <f t="shared" si="14"/>
        <v>0</v>
      </c>
      <c r="F78" s="55">
        <f t="shared" si="14"/>
        <v>5100</v>
      </c>
    </row>
    <row r="79" spans="1:6" ht="78.75" customHeight="1">
      <c r="A79" s="5" t="s">
        <v>406</v>
      </c>
      <c r="B79" s="6">
        <v>200</v>
      </c>
      <c r="C79" s="131" t="s">
        <v>105</v>
      </c>
      <c r="D79" s="53">
        <f>D80+D84+D87</f>
        <v>25000</v>
      </c>
      <c r="E79" s="53">
        <f t="shared" si="14"/>
        <v>0</v>
      </c>
      <c r="F79" s="55">
        <f t="shared" si="14"/>
        <v>5100</v>
      </c>
    </row>
    <row r="80" spans="1:6" ht="23.25" customHeight="1">
      <c r="A80" s="5" t="s">
        <v>162</v>
      </c>
      <c r="B80" s="6">
        <v>200</v>
      </c>
      <c r="C80" s="131" t="s">
        <v>106</v>
      </c>
      <c r="D80" s="53">
        <f>D83</f>
        <v>5100</v>
      </c>
      <c r="E80" s="53">
        <f>E83</f>
        <v>0</v>
      </c>
      <c r="F80" s="55">
        <f>F83</f>
        <v>5100</v>
      </c>
    </row>
    <row r="81" spans="1:6" ht="174.75" customHeight="1">
      <c r="A81" s="5" t="s">
        <v>407</v>
      </c>
      <c r="B81" s="6">
        <v>200</v>
      </c>
      <c r="C81" s="131" t="s">
        <v>107</v>
      </c>
      <c r="D81" s="53">
        <f aca="true" t="shared" si="15" ref="D81:F82">D82</f>
        <v>5100</v>
      </c>
      <c r="E81" s="53">
        <f t="shared" si="15"/>
        <v>0</v>
      </c>
      <c r="F81" s="55">
        <f t="shared" si="15"/>
        <v>5100</v>
      </c>
    </row>
    <row r="82" spans="1:6" ht="27" customHeight="1">
      <c r="A82" s="5" t="s">
        <v>327</v>
      </c>
      <c r="B82" s="6">
        <v>200</v>
      </c>
      <c r="C82" s="131" t="s">
        <v>108</v>
      </c>
      <c r="D82" s="53">
        <f t="shared" si="15"/>
        <v>5100</v>
      </c>
      <c r="E82" s="53">
        <f t="shared" si="15"/>
        <v>0</v>
      </c>
      <c r="F82" s="55">
        <f t="shared" si="15"/>
        <v>5100</v>
      </c>
    </row>
    <row r="83" spans="1:6" ht="36" customHeight="1">
      <c r="A83" s="135" t="s">
        <v>315</v>
      </c>
      <c r="B83" s="136">
        <v>200</v>
      </c>
      <c r="C83" s="137" t="s">
        <v>109</v>
      </c>
      <c r="D83" s="138">
        <v>5100</v>
      </c>
      <c r="E83" s="138"/>
      <c r="F83" s="139">
        <f>D83-E83</f>
        <v>5100</v>
      </c>
    </row>
    <row r="84" spans="1:6" ht="107.25" customHeight="1">
      <c r="A84" s="144" t="s">
        <v>17</v>
      </c>
      <c r="B84" s="145">
        <v>200</v>
      </c>
      <c r="C84" s="146" t="s">
        <v>18</v>
      </c>
      <c r="D84" s="147">
        <v>17700</v>
      </c>
      <c r="E84" s="149"/>
      <c r="F84" s="150"/>
    </row>
    <row r="85" spans="1:6" ht="26.25" customHeight="1">
      <c r="A85" s="5" t="s">
        <v>327</v>
      </c>
      <c r="B85" s="145">
        <v>200</v>
      </c>
      <c r="C85" s="146" t="s">
        <v>19</v>
      </c>
      <c r="D85" s="147">
        <v>17700</v>
      </c>
      <c r="E85" s="147"/>
      <c r="F85" s="148"/>
    </row>
    <row r="86" spans="1:6" ht="36" customHeight="1">
      <c r="A86" s="135" t="s">
        <v>315</v>
      </c>
      <c r="B86" s="136">
        <v>200</v>
      </c>
      <c r="C86" s="137" t="s">
        <v>20</v>
      </c>
      <c r="D86" s="138">
        <v>17700</v>
      </c>
      <c r="E86" s="138"/>
      <c r="F86" s="139"/>
    </row>
    <row r="87" spans="1:6" ht="117" customHeight="1">
      <c r="A87" s="144" t="s">
        <v>21</v>
      </c>
      <c r="B87" s="145">
        <v>200</v>
      </c>
      <c r="C87" s="146" t="s">
        <v>22</v>
      </c>
      <c r="D87" s="147">
        <f>D88</f>
        <v>2200</v>
      </c>
      <c r="E87" s="147"/>
      <c r="F87" s="148"/>
    </row>
    <row r="88" spans="1:6" ht="21" customHeight="1">
      <c r="A88" s="144" t="s">
        <v>327</v>
      </c>
      <c r="B88" s="145">
        <v>200</v>
      </c>
      <c r="C88" s="146" t="s">
        <v>23</v>
      </c>
      <c r="D88" s="147">
        <f>D89</f>
        <v>2200</v>
      </c>
      <c r="E88" s="147"/>
      <c r="F88" s="148"/>
    </row>
    <row r="89" spans="1:6" ht="33.75" customHeight="1">
      <c r="A89" s="135" t="s">
        <v>315</v>
      </c>
      <c r="B89" s="136">
        <v>200</v>
      </c>
      <c r="C89" s="137" t="s">
        <v>24</v>
      </c>
      <c r="D89" s="138">
        <v>2200</v>
      </c>
      <c r="E89" s="138"/>
      <c r="F89" s="139"/>
    </row>
    <row r="90" spans="1:6" ht="16.5" customHeight="1">
      <c r="A90" s="49" t="s">
        <v>312</v>
      </c>
      <c r="B90" s="6">
        <v>200</v>
      </c>
      <c r="C90" s="131" t="s">
        <v>110</v>
      </c>
      <c r="D90" s="53">
        <f aca="true" t="shared" si="16" ref="D90:F92">D91</f>
        <v>419800</v>
      </c>
      <c r="E90" s="53">
        <f t="shared" si="16"/>
        <v>4508.65</v>
      </c>
      <c r="F90" s="55">
        <f t="shared" si="16"/>
        <v>415291.35</v>
      </c>
    </row>
    <row r="91" spans="1:6" ht="13.5" customHeight="1">
      <c r="A91" s="5" t="s">
        <v>323</v>
      </c>
      <c r="B91" s="6">
        <v>200</v>
      </c>
      <c r="C91" s="131" t="s">
        <v>111</v>
      </c>
      <c r="D91" s="53">
        <f t="shared" si="16"/>
        <v>419800</v>
      </c>
      <c r="E91" s="53">
        <f t="shared" si="16"/>
        <v>4508.65</v>
      </c>
      <c r="F91" s="55">
        <f t="shared" si="16"/>
        <v>415291.35</v>
      </c>
    </row>
    <row r="92" spans="1:6" ht="36.75" customHeight="1">
      <c r="A92" s="5" t="s">
        <v>408</v>
      </c>
      <c r="B92" s="6">
        <v>200</v>
      </c>
      <c r="C92" s="131" t="s">
        <v>112</v>
      </c>
      <c r="D92" s="53">
        <f t="shared" si="16"/>
        <v>419800</v>
      </c>
      <c r="E92" s="53">
        <f t="shared" si="16"/>
        <v>4508.65</v>
      </c>
      <c r="F92" s="55">
        <f t="shared" si="16"/>
        <v>415291.35</v>
      </c>
    </row>
    <row r="93" spans="1:6" ht="24" customHeight="1">
      <c r="A93" s="5" t="s">
        <v>163</v>
      </c>
      <c r="B93" s="6">
        <v>200</v>
      </c>
      <c r="C93" s="131" t="s">
        <v>113</v>
      </c>
      <c r="D93" s="53">
        <f>D94+D97+D100</f>
        <v>419800</v>
      </c>
      <c r="E93" s="53">
        <f>E94+E97+E100</f>
        <v>4508.65</v>
      </c>
      <c r="F93" s="55">
        <f>F94+F97+F100</f>
        <v>415291.35</v>
      </c>
    </row>
    <row r="94" spans="1:6" ht="68.25" customHeight="1">
      <c r="A94" s="16" t="s">
        <v>409</v>
      </c>
      <c r="B94" s="6">
        <v>200</v>
      </c>
      <c r="C94" s="131" t="s">
        <v>114</v>
      </c>
      <c r="D94" s="53">
        <f aca="true" t="shared" si="17" ref="D94:F95">D95</f>
        <v>6400</v>
      </c>
      <c r="E94" s="53">
        <f t="shared" si="17"/>
        <v>0</v>
      </c>
      <c r="F94" s="55">
        <f t="shared" si="17"/>
        <v>6400</v>
      </c>
    </row>
    <row r="95" spans="1:6" ht="28.5" customHeight="1">
      <c r="A95" s="5" t="s">
        <v>327</v>
      </c>
      <c r="B95" s="6">
        <v>200</v>
      </c>
      <c r="C95" s="131" t="s">
        <v>115</v>
      </c>
      <c r="D95" s="53">
        <f t="shared" si="17"/>
        <v>6400</v>
      </c>
      <c r="E95" s="53">
        <f t="shared" si="17"/>
        <v>0</v>
      </c>
      <c r="F95" s="55">
        <f t="shared" si="17"/>
        <v>6400</v>
      </c>
    </row>
    <row r="96" spans="1:6" ht="33.75" customHeight="1">
      <c r="A96" s="135" t="s">
        <v>315</v>
      </c>
      <c r="B96" s="136">
        <v>200</v>
      </c>
      <c r="C96" s="137" t="s">
        <v>116</v>
      </c>
      <c r="D96" s="138">
        <v>6400</v>
      </c>
      <c r="E96" s="138"/>
      <c r="F96" s="139">
        <f>D96-E96</f>
        <v>6400</v>
      </c>
    </row>
    <row r="97" spans="1:6" ht="153" customHeight="1">
      <c r="A97" s="5" t="s">
        <v>410</v>
      </c>
      <c r="B97" s="6">
        <v>200</v>
      </c>
      <c r="C97" s="131" t="s">
        <v>26</v>
      </c>
      <c r="D97" s="53">
        <f aca="true" t="shared" si="18" ref="D97:F98">D98</f>
        <v>299000</v>
      </c>
      <c r="E97" s="53">
        <f t="shared" si="18"/>
        <v>4508.65</v>
      </c>
      <c r="F97" s="55">
        <f t="shared" si="18"/>
        <v>294491.35</v>
      </c>
    </row>
    <row r="98" spans="1:6" ht="34.5" customHeight="1">
      <c r="A98" s="5" t="s">
        <v>327</v>
      </c>
      <c r="B98" s="6">
        <v>200</v>
      </c>
      <c r="C98" s="131" t="s">
        <v>27</v>
      </c>
      <c r="D98" s="53">
        <f t="shared" si="18"/>
        <v>299000</v>
      </c>
      <c r="E98" s="53">
        <f t="shared" si="18"/>
        <v>4508.65</v>
      </c>
      <c r="F98" s="55">
        <f t="shared" si="18"/>
        <v>294491.35</v>
      </c>
    </row>
    <row r="99" spans="1:6" ht="39.75" customHeight="1">
      <c r="A99" s="135" t="s">
        <v>315</v>
      </c>
      <c r="B99" s="136">
        <v>200</v>
      </c>
      <c r="C99" s="137" t="s">
        <v>25</v>
      </c>
      <c r="D99" s="138">
        <v>299000</v>
      </c>
      <c r="E99" s="138">
        <v>4508.65</v>
      </c>
      <c r="F99" s="139">
        <f>D99-E99</f>
        <v>294491.35</v>
      </c>
    </row>
    <row r="100" spans="1:6" ht="147.75" customHeight="1">
      <c r="A100" s="5" t="s">
        <v>411</v>
      </c>
      <c r="B100" s="6">
        <v>200</v>
      </c>
      <c r="C100" s="131" t="s">
        <v>361</v>
      </c>
      <c r="D100" s="53">
        <f aca="true" t="shared" si="19" ref="D100:F101">D101</f>
        <v>114400</v>
      </c>
      <c r="E100" s="53">
        <f t="shared" si="19"/>
        <v>0</v>
      </c>
      <c r="F100" s="55">
        <f t="shared" si="19"/>
        <v>114400</v>
      </c>
    </row>
    <row r="101" spans="1:6" ht="33.75" customHeight="1">
      <c r="A101" s="5" t="s">
        <v>327</v>
      </c>
      <c r="B101" s="6">
        <v>200</v>
      </c>
      <c r="C101" s="131" t="s">
        <v>362</v>
      </c>
      <c r="D101" s="53">
        <f t="shared" si="19"/>
        <v>114400</v>
      </c>
      <c r="E101" s="53">
        <f t="shared" si="19"/>
        <v>0</v>
      </c>
      <c r="F101" s="55">
        <f t="shared" si="19"/>
        <v>114400</v>
      </c>
    </row>
    <row r="102" spans="1:6" ht="33.75" customHeight="1">
      <c r="A102" s="135" t="s">
        <v>315</v>
      </c>
      <c r="B102" s="136">
        <v>200</v>
      </c>
      <c r="C102" s="137" t="s">
        <v>363</v>
      </c>
      <c r="D102" s="138">
        <v>114400</v>
      </c>
      <c r="E102" s="138"/>
      <c r="F102" s="139">
        <f>D102-E102</f>
        <v>114400</v>
      </c>
    </row>
    <row r="103" spans="1:6" ht="25.5" customHeight="1">
      <c r="A103" s="49" t="s">
        <v>313</v>
      </c>
      <c r="B103" s="6">
        <v>200</v>
      </c>
      <c r="C103" s="131" t="s">
        <v>117</v>
      </c>
      <c r="D103" s="53">
        <f>D112+D104</f>
        <v>423600</v>
      </c>
      <c r="E103" s="53">
        <f>E112+E104</f>
        <v>0</v>
      </c>
      <c r="F103" s="55">
        <f>F112+F104</f>
        <v>403600</v>
      </c>
    </row>
    <row r="104" spans="1:6" ht="13.5" customHeight="1">
      <c r="A104" s="5" t="s">
        <v>32</v>
      </c>
      <c r="B104" s="6">
        <v>200</v>
      </c>
      <c r="C104" s="131" t="s">
        <v>33</v>
      </c>
      <c r="D104" s="53">
        <f>D105+D109</f>
        <v>30000</v>
      </c>
      <c r="E104" s="53">
        <f>E105</f>
        <v>0</v>
      </c>
      <c r="F104" s="55">
        <f>F105</f>
        <v>10000</v>
      </c>
    </row>
    <row r="105" spans="1:6" ht="33.75" customHeight="1">
      <c r="A105" s="5" t="s">
        <v>335</v>
      </c>
      <c r="B105" s="6">
        <v>200</v>
      </c>
      <c r="C105" s="131" t="s">
        <v>34</v>
      </c>
      <c r="D105" s="53">
        <f>D106</f>
        <v>10000</v>
      </c>
      <c r="E105" s="53">
        <f>E106</f>
        <v>0</v>
      </c>
      <c r="F105" s="55">
        <f>F106</f>
        <v>10000</v>
      </c>
    </row>
    <row r="106" spans="1:6" ht="113.25" customHeight="1">
      <c r="A106" s="57" t="s">
        <v>31</v>
      </c>
      <c r="B106" s="6">
        <v>200</v>
      </c>
      <c r="C106" s="131" t="s">
        <v>30</v>
      </c>
      <c r="D106" s="53">
        <f aca="true" t="shared" si="20" ref="D106:F107">D107</f>
        <v>10000</v>
      </c>
      <c r="E106" s="53">
        <f t="shared" si="20"/>
        <v>0</v>
      </c>
      <c r="F106" s="55">
        <f t="shared" si="20"/>
        <v>10000</v>
      </c>
    </row>
    <row r="107" spans="1:6" ht="24" customHeight="1">
      <c r="A107" s="5" t="s">
        <v>327</v>
      </c>
      <c r="B107" s="6">
        <v>200</v>
      </c>
      <c r="C107" s="131" t="s">
        <v>29</v>
      </c>
      <c r="D107" s="53">
        <f t="shared" si="20"/>
        <v>10000</v>
      </c>
      <c r="E107" s="53">
        <f t="shared" si="20"/>
        <v>0</v>
      </c>
      <c r="F107" s="55">
        <f t="shared" si="20"/>
        <v>10000</v>
      </c>
    </row>
    <row r="108" spans="1:6" ht="31.5" customHeight="1">
      <c r="A108" s="135" t="s">
        <v>315</v>
      </c>
      <c r="B108" s="136">
        <v>200</v>
      </c>
      <c r="C108" s="137" t="s">
        <v>28</v>
      </c>
      <c r="D108" s="138">
        <v>10000</v>
      </c>
      <c r="E108" s="138"/>
      <c r="F108" s="139">
        <f>D108-E108</f>
        <v>10000</v>
      </c>
    </row>
    <row r="109" spans="1:6" ht="137.25" customHeight="1">
      <c r="A109" s="144" t="s">
        <v>38</v>
      </c>
      <c r="B109" s="151"/>
      <c r="C109" s="146" t="s">
        <v>37</v>
      </c>
      <c r="D109" s="147">
        <f>D110</f>
        <v>20000</v>
      </c>
      <c r="E109" s="149"/>
      <c r="F109" s="150"/>
    </row>
    <row r="110" spans="1:6" ht="24" customHeight="1">
      <c r="A110" s="5" t="s">
        <v>327</v>
      </c>
      <c r="B110" s="151"/>
      <c r="C110" s="146" t="s">
        <v>35</v>
      </c>
      <c r="D110" s="147">
        <f>D111</f>
        <v>20000</v>
      </c>
      <c r="E110" s="149"/>
      <c r="F110" s="150"/>
    </row>
    <row r="111" spans="1:6" ht="31.5" customHeight="1">
      <c r="A111" s="135" t="s">
        <v>315</v>
      </c>
      <c r="B111" s="136">
        <v>200</v>
      </c>
      <c r="C111" s="137" t="s">
        <v>36</v>
      </c>
      <c r="D111" s="138">
        <v>20000</v>
      </c>
      <c r="E111" s="138"/>
      <c r="F111" s="139"/>
    </row>
    <row r="112" spans="1:6" ht="15" customHeight="1">
      <c r="A112" s="5" t="s">
        <v>324</v>
      </c>
      <c r="B112" s="6">
        <v>200</v>
      </c>
      <c r="C112" s="131" t="s">
        <v>118</v>
      </c>
      <c r="D112" s="53">
        <f>D113</f>
        <v>393600</v>
      </c>
      <c r="E112" s="53">
        <f>E113</f>
        <v>0</v>
      </c>
      <c r="F112" s="55">
        <f>F113</f>
        <v>393600</v>
      </c>
    </row>
    <row r="113" spans="1:6" ht="39.75" customHeight="1">
      <c r="A113" s="5" t="s">
        <v>164</v>
      </c>
      <c r="B113" s="6">
        <v>200</v>
      </c>
      <c r="C113" s="131" t="s">
        <v>119</v>
      </c>
      <c r="D113" s="53">
        <f>D114+D118</f>
        <v>393600</v>
      </c>
      <c r="E113" s="53">
        <f>E114</f>
        <v>0</v>
      </c>
      <c r="F113" s="53">
        <f>F114+F118</f>
        <v>393600</v>
      </c>
    </row>
    <row r="114" spans="1:6" ht="46.5" customHeight="1">
      <c r="A114" s="5" t="s">
        <v>412</v>
      </c>
      <c r="B114" s="6">
        <v>200</v>
      </c>
      <c r="C114" s="131" t="s">
        <v>120</v>
      </c>
      <c r="D114" s="53">
        <f aca="true" t="shared" si="21" ref="D114:F116">D115</f>
        <v>308600</v>
      </c>
      <c r="E114" s="53">
        <f t="shared" si="21"/>
        <v>0</v>
      </c>
      <c r="F114" s="55">
        <f t="shared" si="21"/>
        <v>308600</v>
      </c>
    </row>
    <row r="115" spans="1:6" ht="171.75" customHeight="1">
      <c r="A115" s="5" t="s">
        <v>0</v>
      </c>
      <c r="B115" s="6">
        <v>200</v>
      </c>
      <c r="C115" s="131" t="s">
        <v>419</v>
      </c>
      <c r="D115" s="53">
        <f t="shared" si="21"/>
        <v>308600</v>
      </c>
      <c r="E115" s="53">
        <f t="shared" si="21"/>
        <v>0</v>
      </c>
      <c r="F115" s="55">
        <f t="shared" si="21"/>
        <v>308600</v>
      </c>
    </row>
    <row r="116" spans="1:6" ht="37.5" customHeight="1">
      <c r="A116" s="5" t="s">
        <v>327</v>
      </c>
      <c r="B116" s="6">
        <v>200</v>
      </c>
      <c r="C116" s="131" t="s">
        <v>418</v>
      </c>
      <c r="D116" s="53">
        <f t="shared" si="21"/>
        <v>308600</v>
      </c>
      <c r="E116" s="53">
        <f t="shared" si="21"/>
        <v>0</v>
      </c>
      <c r="F116" s="55">
        <f t="shared" si="21"/>
        <v>308600</v>
      </c>
    </row>
    <row r="117" spans="1:6" ht="37.5" customHeight="1">
      <c r="A117" s="135" t="s">
        <v>315</v>
      </c>
      <c r="B117" s="136">
        <v>200</v>
      </c>
      <c r="C117" s="137" t="s">
        <v>39</v>
      </c>
      <c r="D117" s="138">
        <v>308600</v>
      </c>
      <c r="E117" s="138"/>
      <c r="F117" s="139">
        <f>D117-E117</f>
        <v>308600</v>
      </c>
    </row>
    <row r="118" spans="1:6" ht="35.25" customHeight="1">
      <c r="A118" s="5" t="s">
        <v>1</v>
      </c>
      <c r="B118" s="6">
        <v>200</v>
      </c>
      <c r="C118" s="131" t="s">
        <v>120</v>
      </c>
      <c r="D118" s="53">
        <f>D119+D122</f>
        <v>85000</v>
      </c>
      <c r="E118" s="53">
        <f>E119+E122</f>
        <v>0</v>
      </c>
      <c r="F118" s="55">
        <f>F119+F122</f>
        <v>85000</v>
      </c>
    </row>
    <row r="119" spans="1:6" ht="138" customHeight="1">
      <c r="A119" s="5" t="s">
        <v>2</v>
      </c>
      <c r="B119" s="6">
        <v>200</v>
      </c>
      <c r="C119" s="131" t="s">
        <v>121</v>
      </c>
      <c r="D119" s="53">
        <f aca="true" t="shared" si="22" ref="D119:F120">D120</f>
        <v>35000</v>
      </c>
      <c r="E119" s="53">
        <f t="shared" si="22"/>
        <v>0</v>
      </c>
      <c r="F119" s="55">
        <f t="shared" si="22"/>
        <v>35000</v>
      </c>
    </row>
    <row r="120" spans="1:6" ht="25.5" customHeight="1">
      <c r="A120" s="5" t="s">
        <v>327</v>
      </c>
      <c r="B120" s="6">
        <v>200</v>
      </c>
      <c r="C120" s="131" t="s">
        <v>122</v>
      </c>
      <c r="D120" s="53">
        <f t="shared" si="22"/>
        <v>35000</v>
      </c>
      <c r="E120" s="53">
        <f t="shared" si="22"/>
        <v>0</v>
      </c>
      <c r="F120" s="55">
        <f t="shared" si="22"/>
        <v>35000</v>
      </c>
    </row>
    <row r="121" spans="1:6" ht="21.75" customHeight="1">
      <c r="A121" s="135" t="s">
        <v>315</v>
      </c>
      <c r="B121" s="136">
        <v>200</v>
      </c>
      <c r="C121" s="137" t="s">
        <v>123</v>
      </c>
      <c r="D121" s="138">
        <v>35000</v>
      </c>
      <c r="E121" s="138"/>
      <c r="F121" s="139">
        <f>D121-E121</f>
        <v>35000</v>
      </c>
    </row>
    <row r="122" spans="1:6" ht="154.5" customHeight="1">
      <c r="A122" s="5" t="s">
        <v>3</v>
      </c>
      <c r="B122" s="6">
        <v>200</v>
      </c>
      <c r="C122" s="131" t="s">
        <v>124</v>
      </c>
      <c r="D122" s="53">
        <f aca="true" t="shared" si="23" ref="D122:F123">D123</f>
        <v>50000</v>
      </c>
      <c r="E122" s="53">
        <f t="shared" si="23"/>
        <v>0</v>
      </c>
      <c r="F122" s="55">
        <f t="shared" si="23"/>
        <v>50000</v>
      </c>
    </row>
    <row r="123" spans="1:6" ht="21.75" customHeight="1">
      <c r="A123" s="5" t="s">
        <v>327</v>
      </c>
      <c r="B123" s="6">
        <v>200</v>
      </c>
      <c r="C123" s="131" t="s">
        <v>125</v>
      </c>
      <c r="D123" s="53">
        <f t="shared" si="23"/>
        <v>50000</v>
      </c>
      <c r="E123" s="53">
        <f t="shared" si="23"/>
        <v>0</v>
      </c>
      <c r="F123" s="55">
        <f t="shared" si="23"/>
        <v>50000</v>
      </c>
    </row>
    <row r="124" spans="1:6" ht="33.75" customHeight="1">
      <c r="A124" s="135" t="s">
        <v>315</v>
      </c>
      <c r="B124" s="136">
        <v>200</v>
      </c>
      <c r="C124" s="137" t="s">
        <v>40</v>
      </c>
      <c r="D124" s="138">
        <v>50000</v>
      </c>
      <c r="E124" s="138">
        <v>0</v>
      </c>
      <c r="F124" s="139">
        <f>D124-E124</f>
        <v>50000</v>
      </c>
    </row>
    <row r="125" spans="1:6" ht="33.75" customHeight="1">
      <c r="A125" s="49" t="s">
        <v>41</v>
      </c>
      <c r="B125" s="145">
        <v>200</v>
      </c>
      <c r="C125" s="146" t="s">
        <v>46</v>
      </c>
      <c r="D125" s="147">
        <f>D126</f>
        <v>3000</v>
      </c>
      <c r="E125" s="149"/>
      <c r="F125" s="150"/>
    </row>
    <row r="126" spans="1:6" ht="99" customHeight="1">
      <c r="A126" s="144" t="s">
        <v>43</v>
      </c>
      <c r="B126" s="145">
        <v>200</v>
      </c>
      <c r="C126" s="146" t="s">
        <v>44</v>
      </c>
      <c r="D126" s="147">
        <f>D127</f>
        <v>3000</v>
      </c>
      <c r="E126" s="149"/>
      <c r="F126" s="150"/>
    </row>
    <row r="127" spans="1:6" ht="27" customHeight="1">
      <c r="A127" s="5" t="s">
        <v>327</v>
      </c>
      <c r="B127" s="145">
        <v>200</v>
      </c>
      <c r="C127" s="146" t="s">
        <v>45</v>
      </c>
      <c r="D127" s="147">
        <f>D128</f>
        <v>3000</v>
      </c>
      <c r="E127" s="149"/>
      <c r="F127" s="150"/>
    </row>
    <row r="128" spans="1:6" ht="33.75" customHeight="1">
      <c r="A128" s="135" t="s">
        <v>315</v>
      </c>
      <c r="B128" s="136">
        <v>200</v>
      </c>
      <c r="C128" s="137" t="s">
        <v>42</v>
      </c>
      <c r="D128" s="138">
        <v>3000</v>
      </c>
      <c r="E128" s="138"/>
      <c r="F128" s="139"/>
    </row>
    <row r="129" spans="1:6" ht="18" customHeight="1">
      <c r="A129" s="49" t="s">
        <v>47</v>
      </c>
      <c r="B129" s="145">
        <v>200</v>
      </c>
      <c r="C129" s="146" t="s">
        <v>50</v>
      </c>
      <c r="D129" s="147">
        <f>D130</f>
        <v>10000</v>
      </c>
      <c r="E129" s="149"/>
      <c r="F129" s="150"/>
    </row>
    <row r="130" spans="1:6" ht="36" customHeight="1">
      <c r="A130" s="144" t="s">
        <v>48</v>
      </c>
      <c r="B130" s="145">
        <v>200</v>
      </c>
      <c r="C130" s="146" t="s">
        <v>49</v>
      </c>
      <c r="D130" s="147">
        <f>D131</f>
        <v>10000</v>
      </c>
      <c r="E130" s="149"/>
      <c r="F130" s="150"/>
    </row>
    <row r="131" spans="1:6" ht="24" customHeight="1">
      <c r="A131" s="5" t="s">
        <v>327</v>
      </c>
      <c r="B131" s="145">
        <v>200</v>
      </c>
      <c r="C131" s="146" t="s">
        <v>52</v>
      </c>
      <c r="D131" s="147">
        <f>D132</f>
        <v>10000</v>
      </c>
      <c r="E131" s="149"/>
      <c r="F131" s="150"/>
    </row>
    <row r="132" spans="1:6" ht="33.75" customHeight="1">
      <c r="A132" s="135" t="s">
        <v>315</v>
      </c>
      <c r="B132" s="136">
        <v>200</v>
      </c>
      <c r="C132" s="137" t="s">
        <v>51</v>
      </c>
      <c r="D132" s="138">
        <v>10000</v>
      </c>
      <c r="E132" s="138"/>
      <c r="F132" s="139"/>
    </row>
    <row r="133" spans="1:6" ht="12" customHeight="1">
      <c r="A133" s="49" t="s">
        <v>314</v>
      </c>
      <c r="B133" s="6">
        <v>200</v>
      </c>
      <c r="C133" s="131" t="s">
        <v>126</v>
      </c>
      <c r="D133" s="53">
        <f aca="true" t="shared" si="24" ref="D133:F135">D134</f>
        <v>3734700</v>
      </c>
      <c r="E133" s="53">
        <f t="shared" si="24"/>
        <v>146821.19</v>
      </c>
      <c r="F133" s="55">
        <f t="shared" si="24"/>
        <v>3587878.81</v>
      </c>
    </row>
    <row r="134" spans="1:6" ht="14.25" customHeight="1">
      <c r="A134" s="5" t="s">
        <v>325</v>
      </c>
      <c r="B134" s="6">
        <v>200</v>
      </c>
      <c r="C134" s="131" t="s">
        <v>127</v>
      </c>
      <c r="D134" s="53">
        <f t="shared" si="24"/>
        <v>3734700</v>
      </c>
      <c r="E134" s="53">
        <f t="shared" si="24"/>
        <v>146821.19</v>
      </c>
      <c r="F134" s="55">
        <f t="shared" si="24"/>
        <v>3587878.81</v>
      </c>
    </row>
    <row r="135" spans="1:6" ht="33" customHeight="1">
      <c r="A135" s="5" t="s">
        <v>4</v>
      </c>
      <c r="B135" s="6">
        <v>200</v>
      </c>
      <c r="C135" s="131" t="s">
        <v>129</v>
      </c>
      <c r="D135" s="53">
        <f t="shared" si="24"/>
        <v>3734700</v>
      </c>
      <c r="E135" s="53">
        <f t="shared" si="24"/>
        <v>146821.19</v>
      </c>
      <c r="F135" s="55">
        <f t="shared" si="24"/>
        <v>3587878.81</v>
      </c>
    </row>
    <row r="136" spans="1:6" ht="15" customHeight="1">
      <c r="A136" s="5" t="s">
        <v>187</v>
      </c>
      <c r="B136" s="6">
        <v>200</v>
      </c>
      <c r="C136" s="131" t="s">
        <v>128</v>
      </c>
      <c r="D136" s="53">
        <f aca="true" t="shared" si="25" ref="D136:F137">D137</f>
        <v>3734700</v>
      </c>
      <c r="E136" s="53">
        <f t="shared" si="25"/>
        <v>146821.19</v>
      </c>
      <c r="F136" s="55">
        <f t="shared" si="25"/>
        <v>3587878.81</v>
      </c>
    </row>
    <row r="137" spans="1:6" ht="102" customHeight="1">
      <c r="A137" s="5" t="s">
        <v>5</v>
      </c>
      <c r="B137" s="6">
        <v>200</v>
      </c>
      <c r="C137" s="131" t="s">
        <v>130</v>
      </c>
      <c r="D137" s="53">
        <f t="shared" si="25"/>
        <v>3734700</v>
      </c>
      <c r="E137" s="53">
        <f t="shared" si="25"/>
        <v>146821.19</v>
      </c>
      <c r="F137" s="53">
        <f t="shared" si="25"/>
        <v>3587878.81</v>
      </c>
    </row>
    <row r="138" spans="1:6" ht="45.75" customHeight="1">
      <c r="A138" s="5" t="s">
        <v>331</v>
      </c>
      <c r="B138" s="6">
        <v>200</v>
      </c>
      <c r="C138" s="131" t="s">
        <v>131</v>
      </c>
      <c r="D138" s="53">
        <f aca="true" t="shared" si="26" ref="D138:F139">D139</f>
        <v>3734700</v>
      </c>
      <c r="E138" s="53">
        <f t="shared" si="26"/>
        <v>146821.19</v>
      </c>
      <c r="F138" s="55">
        <f>F139</f>
        <v>3587878.81</v>
      </c>
    </row>
    <row r="139" spans="1:6" ht="14.25" customHeight="1">
      <c r="A139" s="5" t="s">
        <v>332</v>
      </c>
      <c r="B139" s="6">
        <v>200</v>
      </c>
      <c r="C139" s="131" t="s">
        <v>132</v>
      </c>
      <c r="D139" s="53">
        <f t="shared" si="26"/>
        <v>3734700</v>
      </c>
      <c r="E139" s="53">
        <f t="shared" si="26"/>
        <v>146821.19</v>
      </c>
      <c r="F139" s="55">
        <f t="shared" si="26"/>
        <v>3587878.81</v>
      </c>
    </row>
    <row r="140" spans="1:6" ht="66.75" customHeight="1">
      <c r="A140" s="135" t="s">
        <v>318</v>
      </c>
      <c r="B140" s="136">
        <v>200</v>
      </c>
      <c r="C140" s="137" t="s">
        <v>133</v>
      </c>
      <c r="D140" s="138">
        <v>3734700</v>
      </c>
      <c r="E140" s="138">
        <v>146821.19</v>
      </c>
      <c r="F140" s="139">
        <f>D140-E140</f>
        <v>3587878.81</v>
      </c>
    </row>
    <row r="141" spans="1:6" s="18" customFormat="1" ht="15.75" customHeight="1">
      <c r="A141" s="49" t="s">
        <v>153</v>
      </c>
      <c r="B141" s="6">
        <v>200</v>
      </c>
      <c r="C141" s="42" t="s">
        <v>134</v>
      </c>
      <c r="D141" s="53">
        <f aca="true" t="shared" si="27" ref="D141:F143">D142</f>
        <v>109200</v>
      </c>
      <c r="E141" s="53">
        <f t="shared" si="27"/>
        <v>0</v>
      </c>
      <c r="F141" s="55">
        <f t="shared" si="27"/>
        <v>109200</v>
      </c>
    </row>
    <row r="142" spans="1:6" s="18" customFormat="1" ht="15.75" customHeight="1">
      <c r="A142" s="57" t="s">
        <v>152</v>
      </c>
      <c r="B142" s="6">
        <v>200</v>
      </c>
      <c r="C142" s="42" t="s">
        <v>135</v>
      </c>
      <c r="D142" s="53">
        <f t="shared" si="27"/>
        <v>109200</v>
      </c>
      <c r="E142" s="53">
        <f t="shared" si="27"/>
        <v>0</v>
      </c>
      <c r="F142" s="55">
        <f t="shared" si="27"/>
        <v>109200</v>
      </c>
    </row>
    <row r="143" spans="1:6" s="18" customFormat="1" ht="21.75" customHeight="1">
      <c r="A143" s="57" t="s">
        <v>397</v>
      </c>
      <c r="B143" s="6">
        <v>200</v>
      </c>
      <c r="C143" s="42" t="s">
        <v>136</v>
      </c>
      <c r="D143" s="53">
        <f t="shared" si="27"/>
        <v>109200</v>
      </c>
      <c r="E143" s="53">
        <f t="shared" si="27"/>
        <v>0</v>
      </c>
      <c r="F143" s="55">
        <f t="shared" si="27"/>
        <v>109200</v>
      </c>
    </row>
    <row r="144" spans="1:6" s="18" customFormat="1" ht="21" customHeight="1">
      <c r="A144" s="57" t="s">
        <v>338</v>
      </c>
      <c r="B144" s="6">
        <v>200</v>
      </c>
      <c r="C144" s="42" t="s">
        <v>137</v>
      </c>
      <c r="D144" s="53">
        <f aca="true" t="shared" si="28" ref="D144:F146">D145</f>
        <v>109200</v>
      </c>
      <c r="E144" s="53">
        <v>0</v>
      </c>
      <c r="F144" s="55">
        <f t="shared" si="28"/>
        <v>109200</v>
      </c>
    </row>
    <row r="145" spans="1:6" s="18" customFormat="1" ht="113.25" customHeight="1">
      <c r="A145" s="57" t="s">
        <v>6</v>
      </c>
      <c r="B145" s="6">
        <v>200</v>
      </c>
      <c r="C145" s="42" t="s">
        <v>138</v>
      </c>
      <c r="D145" s="53">
        <f t="shared" si="28"/>
        <v>109200</v>
      </c>
      <c r="E145" s="53">
        <f t="shared" si="28"/>
        <v>0</v>
      </c>
      <c r="F145" s="55">
        <f t="shared" si="28"/>
        <v>109200</v>
      </c>
    </row>
    <row r="146" spans="1:6" s="18" customFormat="1" ht="36.75" customHeight="1">
      <c r="A146" s="57" t="s">
        <v>142</v>
      </c>
      <c r="B146" s="6"/>
      <c r="C146" s="141" t="s">
        <v>141</v>
      </c>
      <c r="D146" s="53">
        <f t="shared" si="28"/>
        <v>109200</v>
      </c>
      <c r="E146" s="53">
        <f t="shared" si="28"/>
        <v>0</v>
      </c>
      <c r="F146" s="55">
        <f t="shared" si="28"/>
        <v>109200</v>
      </c>
    </row>
    <row r="147" spans="1:6" ht="44.25" customHeight="1">
      <c r="A147" s="135" t="s">
        <v>140</v>
      </c>
      <c r="B147" s="136">
        <v>200</v>
      </c>
      <c r="C147" s="140" t="s">
        <v>139</v>
      </c>
      <c r="D147" s="138">
        <v>109200</v>
      </c>
      <c r="E147" s="138">
        <v>0</v>
      </c>
      <c r="F147" s="139">
        <f>D147-E147</f>
        <v>109200</v>
      </c>
    </row>
    <row r="148" spans="1:6" ht="15.75" customHeight="1">
      <c r="A148" s="49" t="s">
        <v>188</v>
      </c>
      <c r="B148" s="6">
        <v>200</v>
      </c>
      <c r="C148" s="131" t="s">
        <v>143</v>
      </c>
      <c r="D148" s="53">
        <f aca="true" t="shared" si="29" ref="D148:F150">D149</f>
        <v>5000</v>
      </c>
      <c r="E148" s="53">
        <f t="shared" si="29"/>
        <v>0</v>
      </c>
      <c r="F148" s="55">
        <f t="shared" si="29"/>
        <v>5000</v>
      </c>
    </row>
    <row r="149" spans="1:6" ht="9.75" customHeight="1">
      <c r="A149" s="5" t="s">
        <v>189</v>
      </c>
      <c r="B149" s="6">
        <v>200</v>
      </c>
      <c r="C149" s="131" t="s">
        <v>144</v>
      </c>
      <c r="D149" s="53">
        <f t="shared" si="29"/>
        <v>5000</v>
      </c>
      <c r="E149" s="53">
        <f t="shared" si="29"/>
        <v>0</v>
      </c>
      <c r="F149" s="55">
        <f t="shared" si="29"/>
        <v>5000</v>
      </c>
    </row>
    <row r="150" spans="1:6" ht="42.75" customHeight="1">
      <c r="A150" s="5" t="s">
        <v>7</v>
      </c>
      <c r="B150" s="6">
        <v>200</v>
      </c>
      <c r="C150" s="131" t="s">
        <v>145</v>
      </c>
      <c r="D150" s="53">
        <f t="shared" si="29"/>
        <v>5000</v>
      </c>
      <c r="E150" s="53">
        <f t="shared" si="29"/>
        <v>0</v>
      </c>
      <c r="F150" s="55">
        <f t="shared" si="29"/>
        <v>5000</v>
      </c>
    </row>
    <row r="151" spans="1:6" ht="35.25" customHeight="1">
      <c r="A151" s="5" t="s">
        <v>8</v>
      </c>
      <c r="B151" s="6">
        <v>200</v>
      </c>
      <c r="C151" s="131" t="s">
        <v>146</v>
      </c>
      <c r="D151" s="53">
        <f aca="true" t="shared" si="30" ref="D151:F152">D153</f>
        <v>5000</v>
      </c>
      <c r="E151" s="53">
        <f>E153</f>
        <v>0</v>
      </c>
      <c r="F151" s="55">
        <f t="shared" si="30"/>
        <v>5000</v>
      </c>
    </row>
    <row r="152" spans="1:6" ht="123.75">
      <c r="A152" s="5" t="s">
        <v>9</v>
      </c>
      <c r="B152" s="6">
        <v>200</v>
      </c>
      <c r="C152" s="131" t="s">
        <v>147</v>
      </c>
      <c r="D152" s="53">
        <f t="shared" si="30"/>
        <v>5000</v>
      </c>
      <c r="E152" s="53">
        <f>E154</f>
        <v>0</v>
      </c>
      <c r="F152" s="55">
        <f t="shared" si="30"/>
        <v>5000</v>
      </c>
    </row>
    <row r="153" spans="1:6" ht="23.25" customHeight="1">
      <c r="A153" s="5" t="s">
        <v>327</v>
      </c>
      <c r="B153" s="6">
        <v>200</v>
      </c>
      <c r="C153" s="131" t="s">
        <v>148</v>
      </c>
      <c r="D153" s="53">
        <f>D154</f>
        <v>5000</v>
      </c>
      <c r="E153" s="53">
        <f>E154</f>
        <v>0</v>
      </c>
      <c r="F153" s="55">
        <f>F154</f>
        <v>5000</v>
      </c>
    </row>
    <row r="154" spans="1:6" ht="32.25" customHeight="1">
      <c r="A154" s="135" t="s">
        <v>315</v>
      </c>
      <c r="B154" s="136">
        <v>200</v>
      </c>
      <c r="C154" s="137" t="s">
        <v>149</v>
      </c>
      <c r="D154" s="138">
        <v>5000</v>
      </c>
      <c r="E154" s="138"/>
      <c r="F154" s="139">
        <f>D154-E154</f>
        <v>5000</v>
      </c>
    </row>
    <row r="155" spans="1:6" ht="21" customHeight="1">
      <c r="A155" s="5" t="s">
        <v>208</v>
      </c>
      <c r="B155" s="59">
        <v>450</v>
      </c>
      <c r="C155" s="131" t="s">
        <v>207</v>
      </c>
      <c r="D155" s="53">
        <v>0</v>
      </c>
      <c r="E155" s="53">
        <f>'доходы '!E16-расходы!E7</f>
        <v>256012.08999999997</v>
      </c>
      <c r="F155" s="55">
        <f>'доходы '!F16-расходы!F7</f>
        <v>-256012.08999999985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8">
      <selection activeCell="A27" sqref="A27:IV27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219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234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198</v>
      </c>
      <c r="C5" s="14" t="s">
        <v>230</v>
      </c>
      <c r="D5" s="38" t="s">
        <v>225</v>
      </c>
      <c r="E5" s="39"/>
      <c r="F5" s="39" t="s">
        <v>210</v>
      </c>
    </row>
    <row r="6" spans="1:6" ht="12.75">
      <c r="A6" s="13" t="s">
        <v>195</v>
      </c>
      <c r="B6" s="13" t="s">
        <v>199</v>
      </c>
      <c r="C6" s="14" t="s">
        <v>197</v>
      </c>
      <c r="D6" s="38" t="s">
        <v>224</v>
      </c>
      <c r="E6" s="38" t="s">
        <v>214</v>
      </c>
      <c r="F6" s="38" t="s">
        <v>193</v>
      </c>
    </row>
    <row r="7" spans="1:6" ht="12.75">
      <c r="A7" s="37"/>
      <c r="B7" s="13" t="s">
        <v>200</v>
      </c>
      <c r="C7" s="10" t="s">
        <v>227</v>
      </c>
      <c r="D7" s="38" t="s">
        <v>193</v>
      </c>
      <c r="E7" s="14"/>
      <c r="F7" s="14"/>
    </row>
    <row r="8" spans="1:6" ht="12.75">
      <c r="A8" s="13"/>
      <c r="B8" s="13"/>
      <c r="C8" s="14" t="s">
        <v>228</v>
      </c>
      <c r="D8" s="38"/>
      <c r="E8" s="38"/>
      <c r="F8" s="38"/>
    </row>
    <row r="9" spans="1:6" ht="12.75">
      <c r="A9" s="13"/>
      <c r="B9" s="13"/>
      <c r="C9" s="10" t="s">
        <v>229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192</v>
      </c>
      <c r="E10" s="41" t="s">
        <v>217</v>
      </c>
      <c r="F10" s="42" t="s">
        <v>218</v>
      </c>
    </row>
    <row r="11" spans="1:6" ht="22.5">
      <c r="A11" s="43" t="s">
        <v>265</v>
      </c>
      <c r="B11" s="44" t="s">
        <v>202</v>
      </c>
      <c r="C11" s="44" t="s">
        <v>266</v>
      </c>
      <c r="D11" s="7">
        <f>D12</f>
        <v>0</v>
      </c>
      <c r="E11" s="19">
        <f>E12</f>
        <v>-256012.08999999997</v>
      </c>
      <c r="F11" s="45">
        <f>D11-E11</f>
        <v>256012.08999999997</v>
      </c>
    </row>
    <row r="12" spans="1:6" ht="12.75">
      <c r="A12" s="43" t="s">
        <v>206</v>
      </c>
      <c r="B12" s="44" t="s">
        <v>203</v>
      </c>
      <c r="C12" s="44" t="s">
        <v>328</v>
      </c>
      <c r="D12" s="4">
        <f>D13</f>
        <v>0</v>
      </c>
      <c r="E12" s="20">
        <f>E13</f>
        <v>-256012.08999999997</v>
      </c>
      <c r="F12" s="45">
        <f>D12-E12</f>
        <v>256012.08999999997</v>
      </c>
    </row>
    <row r="13" spans="1:6" ht="33.75">
      <c r="A13" s="43" t="s">
        <v>267</v>
      </c>
      <c r="B13" s="44" t="s">
        <v>203</v>
      </c>
      <c r="C13" s="3" t="s">
        <v>268</v>
      </c>
      <c r="D13" s="4">
        <f>D17+D21</f>
        <v>0</v>
      </c>
      <c r="E13" s="20">
        <f>E17+E21</f>
        <v>-256012.08999999997</v>
      </c>
      <c r="F13" s="45">
        <f>D13-E13</f>
        <v>256012.08999999997</v>
      </c>
    </row>
    <row r="14" spans="1:6" ht="22.5">
      <c r="A14" s="43" t="s">
        <v>269</v>
      </c>
      <c r="B14" s="44" t="s">
        <v>204</v>
      </c>
      <c r="C14" s="3" t="s">
        <v>270</v>
      </c>
      <c r="D14" s="20">
        <f aca="true" t="shared" si="0" ref="D14:E16">D15</f>
        <v>-9308000</v>
      </c>
      <c r="E14" s="20">
        <f t="shared" si="0"/>
        <v>-625835.12</v>
      </c>
      <c r="F14" s="45" t="s">
        <v>222</v>
      </c>
    </row>
    <row r="15" spans="1:6" ht="22.5">
      <c r="A15" s="43" t="s">
        <v>271</v>
      </c>
      <c r="B15" s="44" t="s">
        <v>204</v>
      </c>
      <c r="C15" s="3" t="s">
        <v>272</v>
      </c>
      <c r="D15" s="20">
        <f t="shared" si="0"/>
        <v>-9308000</v>
      </c>
      <c r="E15" s="20">
        <f t="shared" si="0"/>
        <v>-625835.12</v>
      </c>
      <c r="F15" s="45" t="s">
        <v>222</v>
      </c>
    </row>
    <row r="16" spans="1:6" ht="22.5">
      <c r="A16" s="43" t="s">
        <v>273</v>
      </c>
      <c r="B16" s="44" t="s">
        <v>204</v>
      </c>
      <c r="C16" s="3" t="s">
        <v>274</v>
      </c>
      <c r="D16" s="20">
        <f t="shared" si="0"/>
        <v>-9308000</v>
      </c>
      <c r="E16" s="20">
        <f t="shared" si="0"/>
        <v>-625835.12</v>
      </c>
      <c r="F16" s="45" t="s">
        <v>222</v>
      </c>
    </row>
    <row r="17" spans="1:6" ht="33.75">
      <c r="A17" s="43" t="s">
        <v>177</v>
      </c>
      <c r="B17" s="44" t="s">
        <v>204</v>
      </c>
      <c r="C17" s="3" t="s">
        <v>275</v>
      </c>
      <c r="D17" s="20">
        <v>-9308000</v>
      </c>
      <c r="E17" s="20">
        <f>-'доходы '!E16</f>
        <v>-625835.12</v>
      </c>
      <c r="F17" s="45" t="s">
        <v>222</v>
      </c>
    </row>
    <row r="18" spans="1:6" ht="22.5">
      <c r="A18" s="43" t="s">
        <v>276</v>
      </c>
      <c r="B18" s="44" t="s">
        <v>205</v>
      </c>
      <c r="C18" s="3" t="s">
        <v>277</v>
      </c>
      <c r="D18" s="20">
        <f aca="true" t="shared" si="1" ref="D18:E20">D19</f>
        <v>9308000</v>
      </c>
      <c r="E18" s="20">
        <f t="shared" si="1"/>
        <v>369823.03</v>
      </c>
      <c r="F18" s="45" t="s">
        <v>222</v>
      </c>
    </row>
    <row r="19" spans="1:6" ht="22.5">
      <c r="A19" s="43" t="s">
        <v>278</v>
      </c>
      <c r="B19" s="44" t="s">
        <v>205</v>
      </c>
      <c r="C19" s="3" t="s">
        <v>279</v>
      </c>
      <c r="D19" s="20">
        <f t="shared" si="1"/>
        <v>9308000</v>
      </c>
      <c r="E19" s="20">
        <f t="shared" si="1"/>
        <v>369823.03</v>
      </c>
      <c r="F19" s="45" t="s">
        <v>222</v>
      </c>
    </row>
    <row r="20" spans="1:6" ht="22.5">
      <c r="A20" s="43" t="s">
        <v>280</v>
      </c>
      <c r="B20" s="44" t="s">
        <v>205</v>
      </c>
      <c r="C20" s="3" t="s">
        <v>281</v>
      </c>
      <c r="D20" s="20">
        <f t="shared" si="1"/>
        <v>9308000</v>
      </c>
      <c r="E20" s="20">
        <f t="shared" si="1"/>
        <v>369823.03</v>
      </c>
      <c r="F20" s="45" t="s">
        <v>222</v>
      </c>
    </row>
    <row r="21" spans="1:6" ht="33.75">
      <c r="A21" s="43" t="s">
        <v>176</v>
      </c>
      <c r="B21" s="44" t="s">
        <v>205</v>
      </c>
      <c r="C21" s="3" t="s">
        <v>282</v>
      </c>
      <c r="D21" s="20">
        <v>9308000</v>
      </c>
      <c r="E21" s="20">
        <f>расходы!E7</f>
        <v>369823.03</v>
      </c>
      <c r="F21" s="45" t="s">
        <v>222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413</v>
      </c>
      <c r="B23" s="47"/>
      <c r="C23" s="23"/>
      <c r="D23" s="23"/>
      <c r="E23" s="23"/>
      <c r="F23" s="23"/>
    </row>
    <row r="24" spans="1:6" ht="12.75">
      <c r="A24" s="30" t="s">
        <v>213</v>
      </c>
      <c r="B24" s="47"/>
      <c r="C24" s="23"/>
      <c r="D24" s="23"/>
      <c r="E24" s="23"/>
      <c r="F24" s="23"/>
    </row>
    <row r="25" spans="1:6" ht="12.75">
      <c r="A25" s="25" t="s">
        <v>414</v>
      </c>
      <c r="B25" s="47"/>
      <c r="C25" s="23"/>
      <c r="D25" s="23"/>
      <c r="E25" s="23"/>
      <c r="F25" s="23"/>
    </row>
    <row r="26" spans="1:6" ht="12.75">
      <c r="A26" s="30" t="s">
        <v>215</v>
      </c>
      <c r="B26" s="47"/>
      <c r="C26" s="23"/>
      <c r="D26" s="23"/>
      <c r="E26" s="23"/>
      <c r="F26" s="23"/>
    </row>
    <row r="27" spans="1:6" ht="12.75">
      <c r="A27" s="30" t="s">
        <v>415</v>
      </c>
      <c r="B27" s="47"/>
      <c r="C27" s="23"/>
      <c r="D27" s="23"/>
      <c r="E27" s="23"/>
      <c r="F27" s="23"/>
    </row>
    <row r="28" spans="1:6" ht="12.75">
      <c r="A28" s="30" t="s">
        <v>201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364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kalinsp</cp:lastModifiedBy>
  <cp:lastPrinted>2016-02-04T10:13:02Z</cp:lastPrinted>
  <dcterms:created xsi:type="dcterms:W3CDTF">1999-06-18T11:49:53Z</dcterms:created>
  <dcterms:modified xsi:type="dcterms:W3CDTF">2016-02-04T10:14:03Z</dcterms:modified>
  <cp:category/>
  <cp:version/>
  <cp:contentType/>
  <cp:contentStatus/>
</cp:coreProperties>
</file>