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<sst xmlns="http://schemas.openxmlformats.org/spreadsheetml/2006/main" count="552" uniqueCount="439">
  <si>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</si>
  <si>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</si>
  <si>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</si>
  <si>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</si>
  <si>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</si>
  <si>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</si>
  <si>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</si>
  <si>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</si>
  <si>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</si>
  <si>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</si>
  <si>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</si>
  <si>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</si>
  <si>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</si>
  <si>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</si>
  <si>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</si>
  <si>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</si>
  <si>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</si>
  <si>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</si>
  <si>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</si>
  <si>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</si>
  <si>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</si>
  <si>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</si>
  <si>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</si>
  <si>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</si>
  <si>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</si>
  <si>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</si>
  <si>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</si>
  <si>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</si>
  <si>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</si>
  <si>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</si>
  <si>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</si>
  <si>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</si>
  <si>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</si>
  <si>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</si>
  <si>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</si>
  <si>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</si>
  <si>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</si>
  <si>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</si>
  <si>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</si>
  <si>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</si>
  <si>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</si>
  <si>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</si>
  <si>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</si>
  <si>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</si>
  <si>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</si>
  <si>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</si>
  <si>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</si>
  <si>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</si>
  <si>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</si>
  <si>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</si>
  <si>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</si>
  <si>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</si>
  <si>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</si>
  <si>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</si>
  <si>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</si>
  <si>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</si>
  <si>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</si>
  <si>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</si>
  <si>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</si>
  <si>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</si>
  <si>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</si>
  <si>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</si>
  <si>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</si>
  <si>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</si>
  <si>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</si>
  <si>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</si>
  <si>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</si>
  <si>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</si>
  <si>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</si>
  <si>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</si>
  <si>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</si>
  <si>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</si>
  <si>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</si>
  <si>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</si>
  <si>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</si>
  <si>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</si>
  <si>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</si>
  <si>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</si>
  <si>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</si>
  <si>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</si>
  <si>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</si>
  <si>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</si>
  <si>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</si>
  <si>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</si>
  <si>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</si>
  <si>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</si>
  <si>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</si>
  <si>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</si>
  <si>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</si>
  <si>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</si>
  <si>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</si>
  <si>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</si>
  <si>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</si>
  <si>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</si>
  <si>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</si>
  <si>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</si>
  <si>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</si>
  <si>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</si>
  <si>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</si>
  <si>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</si>
  <si>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</si>
  <si>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</si>
  <si>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</si>
  <si>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</si>
  <si>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</si>
  <si>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</si>
  <si>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</si>
  <si>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</si>
  <si>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</si>
  <si>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</si>
  <si>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</si>
  <si>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</si>
  <si>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</si>
  <si>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</si>
  <si>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</si>
  <si>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</si>
  <si>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</si>
  <si>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</si>
  <si>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</si>
  <si>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</si>
  <si>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</si>
  <si>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</si>
  <si>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</si>
  <si>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</si>
  <si>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</si>
  <si>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</si>
  <si>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</si>
  <si>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</si>
  <si>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</si>
  <si>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</si>
  <si>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</si>
  <si>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</si>
  <si>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</si>
  <si>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</si>
  <si>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</si>
  <si>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</si>
  <si>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</si>
  <si>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</si>
  <si>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</si>
  <si>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</si>
  <si>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</si>
  <si>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</si>
  <si>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</si>
  <si>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</si>
  <si>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</si>
  <si>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</si>
  <si>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</si>
  <si>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</si>
  <si>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</si>
  <si>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</si>
  <si>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</si>
  <si>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</si>
  <si>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</si>
  <si>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</si>
  <si>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</si>
  <si>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</si>
  <si>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</si>
  <si>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</si>
  <si>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</si>
  <si>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</si>
  <si>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</si>
  <si>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</si>
  <si>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</si>
  <si>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</si>
  <si>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</si>
  <si>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</si>
  <si>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</si>
  <si>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</si>
  <si>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</si>
  <si>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</si>
  <si>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</si>
  <si>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</si>
  <si>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</si>
  <si>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</si>
  <si>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</si>
  <si>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</si>
  <si>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</si>
  <si>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</si>
  <si>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</si>
  <si>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</si>
  <si>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</si>
  <si>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</si>
  <si>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</si>
  <si>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</si>
  <si>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</si>
  <si>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</si>
  <si>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</si>
  <si>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</si>
  <si>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</si>
  <si>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</si>
  <si>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</si>
  <si>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</si>
  <si>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</si>
  <si>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</si>
  <si>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</si>
  <si>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</si>
  <si>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</si>
  <si>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</si>
  <si>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</si>
  <si>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</si>
  <si>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</si>
  <si>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</si>
  <si>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</si>
  <si>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</si>
  <si>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</si>
  <si>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</si>
  <si>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</si>
  <si>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</si>
  <si>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</si>
  <si>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</si>
  <si>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</si>
  <si>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</si>
  <si>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</si>
  <si>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</si>
  <si>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</si>
  <si>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</si>
  <si>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</si>
  <si>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</si>
  <si>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</si>
  <si>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</si>
  <si>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</si>
  <si>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</si>
  <si>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</si>
  <si>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</si>
  <si>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</si>
  <si>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</si>
  <si>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</si>
  <si>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</si>
  <si>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</si>
  <si>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</si>
  <si>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</si>
  <si>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</si>
  <si>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</si>
  <si>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</si>
  <si>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</si>
  <si>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</si>
  <si>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</si>
  <si>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</si>
  <si>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</si>
  <si>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</si>
  <si>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</si>
  <si>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</si>
  <si>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</si>
  <si>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</si>
  <si>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</si>
  <si>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</si>
  <si>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</si>
  <si>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</si>
  <si>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</si>
  <si>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</si>
  <si>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</si>
  <si>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</si>
  <si>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</si>
  <si>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</si>
  <si>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</si>
  <si>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</si>
  <si>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</si>
  <si>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</si>
  <si>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</si>
  <si>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</si>
  <si>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</si>
  <si>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</si>
  <si>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</si>
  <si>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</si>
  <si>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</si>
  <si>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</si>
  <si>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</si>
  <si>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</si>
  <si>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</si>
  <si>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</si>
  <si>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</si>
  <si>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</si>
  <si>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</si>
  <si>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</si>
  <si>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</si>
  <si>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</si>
  <si>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</si>
  <si>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</si>
  <si>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</si>
  <si>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</si>
  <si>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</si>
  <si>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</si>
  <si>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</si>
  <si>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</si>
  <si>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</si>
  <si>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</si>
  <si>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</si>
  <si>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</si>
  <si>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</si>
  <si>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</si>
  <si>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</si>
  <si>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</si>
  <si>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</si>
  <si>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</si>
  <si>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</si>
  <si>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</si>
  <si>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</si>
  <si>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</si>
  <si>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</si>
  <si>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</si>
  <si>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</si>
  <si>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</si>
  <si>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</si>
  <si>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</si>
  <si>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</si>
  <si>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</si>
  <si>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</si>
  <si>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</si>
  <si>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</si>
  <si>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</si>
  <si>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</si>
  <si>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</si>
  <si>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</si>
  <si>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</si>
  <si>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</si>
  <si>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</si>
  <si>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</si>
  <si>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</si>
  <si>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</si>
  <si>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</si>
  <si>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</si>
  <si>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</si>
  <si>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</si>
  <si>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</si>
  <si>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</si>
  <si>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</si>
  <si>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</si>
  <si>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</si>
  <si>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</si>
  <si>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</si>
  <si>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</si>
  <si>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</si>
  <si>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</si>
  <si>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</si>
  <si>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</si>
  <si>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</si>
  <si>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</si>
  <si>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</si>
  <si>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</si>
  <si>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</si>
  <si>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</si>
  <si>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</si>
  <si>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</si>
  <si>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</si>
  <si>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</si>
  <si>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</si>
  <si>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</si>
  <si>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</si>
  <si>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</si>
  <si>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</si>
  <si>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</si>
  <si>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</si>
  <si>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</si>
  <si>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</si>
  <si>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</si>
  <si>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</si>
  <si>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</si>
  <si>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</si>
  <si>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</si>
  <si>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</si>
  <si>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</si>
  <si>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</si>
  <si>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</si>
  <si>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</si>
  <si>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</si>
  <si>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</si>
  <si>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</si>
  <si>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</si>
  <si>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</si>
  <si>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</si>
  <si>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</si>
  <si>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</si>
  <si>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</si>
  <si>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</si>
  <si>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</si>
  <si>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</si>
  <si>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</si>
  <si>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</si>
  <si>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</si>
  <si>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</si>
  <si>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</si>
  <si>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</si>
  <si>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</si>
  <si>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</si>
  <si>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</si>
  <si>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</si>
  <si>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</si>
  <si>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</si>
  <si>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</si>
  <si>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</si>
  <si>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</si>
  <si>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</si>
  <si>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</si>
  <si>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</si>
  <si>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</si>
  <si>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</si>
  <si>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</si>
  <si>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</si>
  <si>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</si>
  <si>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</si>
  <si>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</si>
  <si>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</si>
  <si>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</si>
  <si>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</si>
  <si>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</si>
  <si>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</si>
  <si>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</si>
  <si>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</si>
  <si>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</si>
  <si>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</si>
  <si>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</si>
  <si>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</si>
  <si>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</si>
  <si>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</si>
  <si>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</si>
  <si>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</si>
  <si>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</si>
  <si>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</si>
  <si>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</si>
  <si>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</si>
  <si>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</si>
  <si>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</si>
  <si>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</si>
  <si>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182  1  06  06033  10  4000  110</t>
  </si>
  <si>
    <t>182  1  06  01030  10  1000  110</t>
  </si>
  <si>
    <t>182 105 03010 01 3000 110</t>
  </si>
  <si>
    <t>Расходы на софинансирование повышения заработной платы работникам муниципального учреждениякультуры Калииннского сельского поселения. Осуществляемые за счет межбюджетных трансфертов из бюджета Цимлянского района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</si>
  <si>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951 0801 0410073850 611</t>
  </si>
  <si>
    <t>951 0801 0410073850 000</t>
  </si>
  <si>
    <t>Софинансирование на повышение заработной платы работникам муниципального учреждениякультуры Калииннского сельского поселения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</si>
  <si>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04100S3850 000</t>
  </si>
  <si>
    <t>951 0801 04100S3850 611</t>
  </si>
  <si>
    <t>182 1 01 02020 01 1000 110</t>
  </si>
  <si>
    <t>182  1  01  02030  01  2100  110</t>
  </si>
  <si>
    <t>182 105 03010 01 1000 110</t>
  </si>
  <si>
    <t>511141,00</t>
  </si>
  <si>
    <t xml:space="preserve">                                                на  1 октября 2016  г.</t>
  </si>
  <si>
    <t>01.10.2016г.</t>
  </si>
  <si>
    <t>"1"   октября 2016 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</si>
</sst>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78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35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17" fillId="35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right" vertical="distributed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view="pageBreakPreview" zoomScaleSheetLayoutView="100" zoomScalePageLayoutView="0" workbookViewId="0" topLeftCell="A1">
      <selection activeCell="E73" sqref="E73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2" t="s">
        <v>230</v>
      </c>
      <c r="B2" s="162"/>
      <c r="C2" s="162"/>
      <c r="D2" s="162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61" t="s">
        <v>436</v>
      </c>
      <c r="B4" s="161"/>
      <c r="C4" s="161"/>
      <c r="D4" s="161"/>
      <c r="E4" s="68" t="s">
        <v>206</v>
      </c>
      <c r="F4" s="70" t="s">
        <v>437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60" t="s">
        <v>356</v>
      </c>
      <c r="C7" s="160"/>
      <c r="D7" s="160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D17+D63</f>
        <v>9744100</v>
      </c>
      <c r="E16" s="159">
        <f>E17+E63</f>
        <v>7004408.31</v>
      </c>
      <c r="F16" s="96">
        <f>D16-E16</f>
        <v>2739691.6900000004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D18+D25+D31+D36+D53+D56+D60</f>
        <v>4532900</v>
      </c>
      <c r="E17" s="102">
        <f>E18+E25+E31+E36+E53+E56+E60</f>
        <v>1886308.3099999998</v>
      </c>
      <c r="F17" s="101">
        <f>F18+F36+F53+F56+F60+F25</f>
        <v>3066092.8</v>
      </c>
    </row>
    <row r="18" spans="1:6" ht="15.75" customHeight="1">
      <c r="A18" s="97" t="s">
        <v>247</v>
      </c>
      <c r="B18" s="98">
        <v>10</v>
      </c>
      <c r="C18" s="99" t="s">
        <v>370</v>
      </c>
      <c r="D18" s="100">
        <f>D19</f>
        <v>1090000</v>
      </c>
      <c r="E18" s="102">
        <f>E19</f>
        <v>605626.95</v>
      </c>
      <c r="F18" s="96">
        <f aca="true" t="shared" si="0" ref="F18:F30">D18-E18</f>
        <v>484373.05000000005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02">
        <f>E20+E21+E22+E23+E24</f>
        <v>605626.95</v>
      </c>
      <c r="F19" s="96">
        <f t="shared" si="0"/>
        <v>484373.05000000005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495562.07</v>
      </c>
      <c r="F20" s="96">
        <f t="shared" si="0"/>
        <v>594437.9299999999</v>
      </c>
    </row>
    <row r="21" spans="1:6" ht="93.75" customHeight="1">
      <c r="A21" s="97" t="s">
        <v>248</v>
      </c>
      <c r="B21" s="98">
        <v>10</v>
      </c>
      <c r="C21" s="99" t="s">
        <v>432</v>
      </c>
      <c r="D21" s="100"/>
      <c r="E21" s="102">
        <v>5839</v>
      </c>
      <c r="F21" s="96">
        <v>-5839</v>
      </c>
    </row>
    <row r="22" spans="1:6" ht="93.75" customHeight="1">
      <c r="A22" s="97" t="s">
        <v>248</v>
      </c>
      <c r="B22" s="98">
        <v>10</v>
      </c>
      <c r="C22" s="99" t="s">
        <v>408</v>
      </c>
      <c r="D22" s="100">
        <v>0</v>
      </c>
      <c r="E22" s="102">
        <v>237.15</v>
      </c>
      <c r="F22" s="96">
        <f t="shared" si="0"/>
        <v>-237.15</v>
      </c>
    </row>
    <row r="23" spans="1:6" ht="93.75" customHeight="1">
      <c r="A23" s="97" t="s">
        <v>248</v>
      </c>
      <c r="B23" s="98">
        <v>10</v>
      </c>
      <c r="C23" s="99" t="s">
        <v>420</v>
      </c>
      <c r="D23" s="100">
        <v>0</v>
      </c>
      <c r="E23" s="102">
        <v>103987.9</v>
      </c>
      <c r="F23" s="96">
        <f t="shared" si="0"/>
        <v>-103987.9</v>
      </c>
    </row>
    <row r="24" spans="1:6" ht="94.5" customHeight="1">
      <c r="A24" s="97" t="s">
        <v>248</v>
      </c>
      <c r="B24" s="98">
        <v>10</v>
      </c>
      <c r="C24" s="99" t="s">
        <v>433</v>
      </c>
      <c r="D24" s="100"/>
      <c r="E24" s="102">
        <v>0.83</v>
      </c>
      <c r="F24" s="96">
        <v>-0.83</v>
      </c>
    </row>
    <row r="25" spans="1:6" ht="46.5" customHeight="1">
      <c r="A25" s="97" t="s">
        <v>333</v>
      </c>
      <c r="B25" s="98">
        <v>10</v>
      </c>
      <c r="C25" s="8" t="s">
        <v>369</v>
      </c>
      <c r="D25" s="101">
        <f>D26</f>
        <v>305400</v>
      </c>
      <c r="E25" s="104">
        <f>E26</f>
        <v>253956.07999999996</v>
      </c>
      <c r="F25" s="96">
        <f t="shared" si="0"/>
        <v>51443.92000000004</v>
      </c>
    </row>
    <row r="26" spans="1:6" ht="36.75" customHeight="1">
      <c r="A26" s="97" t="s">
        <v>334</v>
      </c>
      <c r="B26" s="98">
        <v>10</v>
      </c>
      <c r="C26" s="8" t="s">
        <v>364</v>
      </c>
      <c r="D26" s="101">
        <f>D27+D28+D29+D30</f>
        <v>305400</v>
      </c>
      <c r="E26" s="104">
        <f>E27+E28+E29+E30</f>
        <v>253956.07999999996</v>
      </c>
      <c r="F26" s="96">
        <f t="shared" si="0"/>
        <v>51443.92000000004</v>
      </c>
    </row>
    <row r="27" spans="1:6" ht="69.75" customHeight="1">
      <c r="A27" s="97" t="s">
        <v>149</v>
      </c>
      <c r="B27" s="98">
        <v>10</v>
      </c>
      <c r="C27" s="8" t="s">
        <v>365</v>
      </c>
      <c r="D27" s="101">
        <v>106500</v>
      </c>
      <c r="E27" s="102">
        <v>85356.72</v>
      </c>
      <c r="F27" s="96">
        <f t="shared" si="0"/>
        <v>21143.28</v>
      </c>
    </row>
    <row r="28" spans="1:6" ht="61.5" customHeight="1">
      <c r="A28" s="97" t="s">
        <v>153</v>
      </c>
      <c r="B28" s="98">
        <v>10</v>
      </c>
      <c r="C28" s="8" t="s">
        <v>366</v>
      </c>
      <c r="D28" s="101">
        <v>2100</v>
      </c>
      <c r="E28" s="102">
        <v>1360.45</v>
      </c>
      <c r="F28" s="96">
        <f t="shared" si="0"/>
        <v>739.55</v>
      </c>
    </row>
    <row r="29" spans="1:6" ht="89.25" customHeight="1">
      <c r="A29" s="97" t="s">
        <v>154</v>
      </c>
      <c r="B29" s="98">
        <v>10</v>
      </c>
      <c r="C29" s="8" t="s">
        <v>367</v>
      </c>
      <c r="D29" s="101">
        <v>196800</v>
      </c>
      <c r="E29" s="102">
        <v>179025.3</v>
      </c>
      <c r="F29" s="96">
        <f t="shared" si="0"/>
        <v>17774.70000000001</v>
      </c>
    </row>
    <row r="30" spans="1:6" ht="88.5" customHeight="1">
      <c r="A30" s="97" t="s">
        <v>155</v>
      </c>
      <c r="B30" s="98">
        <v>10</v>
      </c>
      <c r="C30" s="8" t="s">
        <v>368</v>
      </c>
      <c r="D30" s="101"/>
      <c r="E30" s="102">
        <v>-11786.39</v>
      </c>
      <c r="F30" s="96">
        <f t="shared" si="0"/>
        <v>11786.39</v>
      </c>
    </row>
    <row r="31" spans="1:6" ht="18.75" customHeight="1">
      <c r="A31" s="97" t="s">
        <v>357</v>
      </c>
      <c r="B31" s="98">
        <v>10</v>
      </c>
      <c r="C31" s="8" t="s">
        <v>360</v>
      </c>
      <c r="D31" s="101">
        <v>104500</v>
      </c>
      <c r="E31" s="142">
        <f>E32</f>
        <v>524001.11</v>
      </c>
      <c r="F31" s="96">
        <v>322375</v>
      </c>
    </row>
    <row r="32" spans="1:6" ht="24.75" customHeight="1">
      <c r="A32" s="97" t="s">
        <v>358</v>
      </c>
      <c r="B32" s="98">
        <v>10</v>
      </c>
      <c r="C32" s="8" t="s">
        <v>361</v>
      </c>
      <c r="D32" s="101">
        <v>104500</v>
      </c>
      <c r="E32" s="153">
        <f>E33+E34+E35</f>
        <v>524001.11</v>
      </c>
      <c r="F32" s="96">
        <v>322375</v>
      </c>
    </row>
    <row r="33" spans="1:6" ht="16.5" customHeight="1">
      <c r="A33" s="97" t="s">
        <v>358</v>
      </c>
      <c r="B33" s="98">
        <v>10</v>
      </c>
      <c r="C33" s="8" t="s">
        <v>434</v>
      </c>
      <c r="D33" s="101">
        <v>104500</v>
      </c>
      <c r="E33" s="153" t="s">
        <v>435</v>
      </c>
      <c r="F33" s="96">
        <v>309517.5</v>
      </c>
    </row>
    <row r="34" spans="1:6" ht="16.5" customHeight="1">
      <c r="A34" s="97" t="s">
        <v>358</v>
      </c>
      <c r="B34" s="98">
        <v>10</v>
      </c>
      <c r="C34" s="8" t="s">
        <v>362</v>
      </c>
      <c r="D34" s="101"/>
      <c r="E34" s="102">
        <v>10360.11</v>
      </c>
      <c r="F34" s="96">
        <v>10357.5</v>
      </c>
    </row>
    <row r="35" spans="1:6" ht="16.5" customHeight="1">
      <c r="A35" s="97" t="s">
        <v>358</v>
      </c>
      <c r="B35" s="98">
        <v>10</v>
      </c>
      <c r="C35" s="8" t="s">
        <v>425</v>
      </c>
      <c r="D35" s="101"/>
      <c r="E35" s="102">
        <v>2500</v>
      </c>
      <c r="F35" s="96">
        <v>2500</v>
      </c>
    </row>
    <row r="36" spans="1:6" ht="16.5" customHeight="1">
      <c r="A36" s="97" t="s">
        <v>249</v>
      </c>
      <c r="B36" s="98">
        <v>10</v>
      </c>
      <c r="C36" s="99" t="s">
        <v>363</v>
      </c>
      <c r="D36" s="100">
        <f>D37+D42</f>
        <v>2919600</v>
      </c>
      <c r="E36" s="100">
        <f>E37+E42</f>
        <v>378789.25999999995</v>
      </c>
      <c r="F36" s="96">
        <f>D36-E36</f>
        <v>2540810.74</v>
      </c>
    </row>
    <row r="37" spans="1:6" ht="15" customHeight="1">
      <c r="A37" s="97" t="s">
        <v>236</v>
      </c>
      <c r="B37" s="98">
        <v>10</v>
      </c>
      <c r="C37" s="99" t="s">
        <v>279</v>
      </c>
      <c r="D37" s="100">
        <v>337500</v>
      </c>
      <c r="E37" s="100">
        <f>E38</f>
        <v>8529.25</v>
      </c>
      <c r="F37" s="96">
        <f>D37-E37</f>
        <v>328970.75</v>
      </c>
    </row>
    <row r="38" spans="1:6" ht="15" customHeight="1">
      <c r="A38" s="97" t="s">
        <v>236</v>
      </c>
      <c r="B38" s="98">
        <v>10</v>
      </c>
      <c r="C38" s="99" t="s">
        <v>280</v>
      </c>
      <c r="D38" s="100">
        <v>337500</v>
      </c>
      <c r="E38" s="100">
        <f>E39+E40+E41</f>
        <v>8529.25</v>
      </c>
      <c r="F38" s="96"/>
    </row>
    <row r="39" spans="1:6" ht="56.25" customHeight="1">
      <c r="A39" s="97" t="s">
        <v>172</v>
      </c>
      <c r="B39" s="98">
        <v>10</v>
      </c>
      <c r="C39" s="99" t="s">
        <v>424</v>
      </c>
      <c r="D39" s="100">
        <v>337500</v>
      </c>
      <c r="E39" s="102">
        <v>5585.16</v>
      </c>
      <c r="F39" s="101">
        <f>D39-E39</f>
        <v>331914.84</v>
      </c>
    </row>
    <row r="40" spans="1:6" s="2" customFormat="1" ht="33" customHeight="1">
      <c r="A40" s="97" t="s">
        <v>172</v>
      </c>
      <c r="B40" s="98">
        <v>10</v>
      </c>
      <c r="C40" s="99" t="s">
        <v>359</v>
      </c>
      <c r="D40" s="100">
        <v>0</v>
      </c>
      <c r="E40" s="102">
        <v>2944.15</v>
      </c>
      <c r="F40" s="96">
        <f aca="true" t="shared" si="1" ref="F40:F55">D40-E40</f>
        <v>-2944.15</v>
      </c>
    </row>
    <row r="41" spans="1:6" s="2" customFormat="1" ht="33" customHeight="1">
      <c r="A41" s="97" t="s">
        <v>172</v>
      </c>
      <c r="B41" s="98">
        <v>10</v>
      </c>
      <c r="C41" s="99" t="s">
        <v>371</v>
      </c>
      <c r="D41" s="100">
        <v>0</v>
      </c>
      <c r="E41" s="102">
        <v>-0.06</v>
      </c>
      <c r="F41" s="96">
        <f t="shared" si="1"/>
        <v>0.06</v>
      </c>
    </row>
    <row r="42" spans="1:6" ht="11.25" customHeight="1">
      <c r="A42" s="97" t="s">
        <v>237</v>
      </c>
      <c r="B42" s="98">
        <v>10</v>
      </c>
      <c r="C42" s="99" t="s">
        <v>281</v>
      </c>
      <c r="D42" s="100">
        <f>D43+D47</f>
        <v>2582100</v>
      </c>
      <c r="E42" s="102">
        <f>E43+E47</f>
        <v>370260.00999999995</v>
      </c>
      <c r="F42" s="96">
        <f t="shared" si="1"/>
        <v>2211839.99</v>
      </c>
    </row>
    <row r="43" spans="1:6" ht="15.75" customHeight="1">
      <c r="A43" s="97" t="s">
        <v>173</v>
      </c>
      <c r="B43" s="98">
        <v>10</v>
      </c>
      <c r="C43" s="99" t="s">
        <v>167</v>
      </c>
      <c r="D43" s="100">
        <f>D44</f>
        <v>75800</v>
      </c>
      <c r="E43" s="102">
        <f>E44+E45+E46</f>
        <v>129118.06999999999</v>
      </c>
      <c r="F43" s="96">
        <f t="shared" si="1"/>
        <v>-53318.06999999999</v>
      </c>
    </row>
    <row r="44" spans="1:6" ht="45.75" customHeight="1">
      <c r="A44" s="97" t="s">
        <v>174</v>
      </c>
      <c r="B44" s="98">
        <v>10</v>
      </c>
      <c r="C44" s="99" t="s">
        <v>418</v>
      </c>
      <c r="D44" s="100">
        <v>75800</v>
      </c>
      <c r="E44" s="102">
        <v>128878.47</v>
      </c>
      <c r="F44" s="96">
        <f t="shared" si="1"/>
        <v>-53078.47</v>
      </c>
    </row>
    <row r="45" spans="1:6" ht="45.75" customHeight="1">
      <c r="A45" s="97" t="s">
        <v>174</v>
      </c>
      <c r="B45" s="98">
        <v>10</v>
      </c>
      <c r="C45" s="99" t="s">
        <v>419</v>
      </c>
      <c r="D45" s="100">
        <v>0</v>
      </c>
      <c r="E45" s="102">
        <v>239.95</v>
      </c>
      <c r="F45" s="96">
        <f t="shared" si="1"/>
        <v>-239.95</v>
      </c>
    </row>
    <row r="46" spans="1:6" ht="45.75" customHeight="1">
      <c r="A46" s="97" t="s">
        <v>174</v>
      </c>
      <c r="B46" s="98">
        <v>10</v>
      </c>
      <c r="C46" s="99" t="s">
        <v>423</v>
      </c>
      <c r="D46" s="100">
        <v>0</v>
      </c>
      <c r="E46" s="102">
        <v>-0.35</v>
      </c>
      <c r="F46" s="96">
        <f t="shared" si="1"/>
        <v>0.35</v>
      </c>
    </row>
    <row r="47" spans="1:6" ht="17.25" customHeight="1">
      <c r="A47" s="97" t="s">
        <v>175</v>
      </c>
      <c r="B47" s="98">
        <v>10</v>
      </c>
      <c r="C47" s="99" t="s">
        <v>168</v>
      </c>
      <c r="D47" s="100">
        <f>D48</f>
        <v>2506300</v>
      </c>
      <c r="E47" s="102">
        <f>E49+E50+E51+E52</f>
        <v>241141.93999999997</v>
      </c>
      <c r="F47" s="96">
        <f t="shared" si="1"/>
        <v>2265158.06</v>
      </c>
    </row>
    <row r="48" spans="1:6" ht="48" customHeight="1">
      <c r="A48" s="97" t="s">
        <v>176</v>
      </c>
      <c r="B48" s="98">
        <v>10</v>
      </c>
      <c r="C48" s="99" t="s">
        <v>169</v>
      </c>
      <c r="D48" s="100">
        <v>2506300</v>
      </c>
      <c r="E48" s="102">
        <v>174345.98</v>
      </c>
      <c r="F48" s="96">
        <f t="shared" si="1"/>
        <v>2331954.02</v>
      </c>
    </row>
    <row r="49" spans="1:6" ht="48" customHeight="1">
      <c r="A49" s="97" t="s">
        <v>176</v>
      </c>
      <c r="B49" s="98">
        <v>10</v>
      </c>
      <c r="C49" s="99" t="s">
        <v>372</v>
      </c>
      <c r="D49" s="100">
        <v>2506300</v>
      </c>
      <c r="E49" s="102">
        <v>232606.53</v>
      </c>
      <c r="F49" s="96">
        <f t="shared" si="1"/>
        <v>2273693.47</v>
      </c>
    </row>
    <row r="50" spans="1:6" ht="48" customHeight="1">
      <c r="A50" s="97" t="s">
        <v>176</v>
      </c>
      <c r="B50" s="98">
        <v>10</v>
      </c>
      <c r="C50" s="99" t="s">
        <v>373</v>
      </c>
      <c r="D50" s="100"/>
      <c r="E50" s="102">
        <v>7483.3</v>
      </c>
      <c r="F50" s="96">
        <f t="shared" si="1"/>
        <v>-7483.3</v>
      </c>
    </row>
    <row r="51" spans="1:6" ht="48" customHeight="1">
      <c r="A51" s="97" t="s">
        <v>176</v>
      </c>
      <c r="B51" s="98">
        <v>10</v>
      </c>
      <c r="C51" s="99" t="s">
        <v>374</v>
      </c>
      <c r="D51" s="100"/>
      <c r="E51" s="102">
        <v>1155.9</v>
      </c>
      <c r="F51" s="96">
        <f t="shared" si="1"/>
        <v>-1155.9</v>
      </c>
    </row>
    <row r="52" spans="1:6" ht="48" customHeight="1">
      <c r="A52" s="97" t="s">
        <v>176</v>
      </c>
      <c r="B52" s="98">
        <v>10</v>
      </c>
      <c r="C52" s="99" t="s">
        <v>375</v>
      </c>
      <c r="D52" s="100"/>
      <c r="E52" s="102">
        <v>-103.79</v>
      </c>
      <c r="F52" s="96">
        <f t="shared" si="1"/>
        <v>103.79</v>
      </c>
    </row>
    <row r="53" spans="1:6" ht="12.75" customHeight="1">
      <c r="A53" s="97" t="s">
        <v>250</v>
      </c>
      <c r="B53" s="98">
        <v>10</v>
      </c>
      <c r="C53" s="99" t="s">
        <v>407</v>
      </c>
      <c r="D53" s="100">
        <f>D54</f>
        <v>8600</v>
      </c>
      <c r="E53" s="102">
        <f>E54</f>
        <v>3400</v>
      </c>
      <c r="F53" s="96">
        <f t="shared" si="1"/>
        <v>5200</v>
      </c>
    </row>
    <row r="54" spans="1:6" ht="56.25" customHeight="1">
      <c r="A54" s="97" t="s">
        <v>251</v>
      </c>
      <c r="B54" s="98">
        <v>10</v>
      </c>
      <c r="C54" s="99" t="s">
        <v>282</v>
      </c>
      <c r="D54" s="100">
        <f>D55</f>
        <v>8600</v>
      </c>
      <c r="E54" s="102">
        <f>E55</f>
        <v>3400</v>
      </c>
      <c r="F54" s="96">
        <f t="shared" si="1"/>
        <v>5200</v>
      </c>
    </row>
    <row r="55" spans="1:6" s="2" customFormat="1" ht="87.75" customHeight="1">
      <c r="A55" s="97" t="s">
        <v>252</v>
      </c>
      <c r="B55" s="98">
        <v>10</v>
      </c>
      <c r="C55" s="99" t="s">
        <v>283</v>
      </c>
      <c r="D55" s="100">
        <v>8600</v>
      </c>
      <c r="E55" s="102">
        <v>3400</v>
      </c>
      <c r="F55" s="96">
        <f t="shared" si="1"/>
        <v>5200</v>
      </c>
    </row>
    <row r="56" spans="1:6" ht="47.25" customHeight="1">
      <c r="A56" s="97" t="s">
        <v>253</v>
      </c>
      <c r="B56" s="98">
        <v>10</v>
      </c>
      <c r="C56" s="99" t="s">
        <v>406</v>
      </c>
      <c r="D56" s="100">
        <f>D57</f>
        <v>59900</v>
      </c>
      <c r="E56" s="102">
        <v>116434.91</v>
      </c>
      <c r="F56" s="96">
        <f aca="true" t="shared" si="2" ref="F56:F61">D56-E56</f>
        <v>-56534.91</v>
      </c>
    </row>
    <row r="57" spans="1:6" ht="119.25" customHeight="1">
      <c r="A57" s="97" t="s">
        <v>254</v>
      </c>
      <c r="B57" s="98">
        <v>10</v>
      </c>
      <c r="C57" s="99" t="s">
        <v>284</v>
      </c>
      <c r="D57" s="100">
        <v>59900</v>
      </c>
      <c r="E57" s="102">
        <v>116434.91</v>
      </c>
      <c r="F57" s="101">
        <f>F58</f>
        <v>-56534.91</v>
      </c>
    </row>
    <row r="58" spans="1:6" ht="78" customHeight="1">
      <c r="A58" s="97" t="s">
        <v>377</v>
      </c>
      <c r="B58" s="98">
        <v>10</v>
      </c>
      <c r="C58" s="99" t="s">
        <v>378</v>
      </c>
      <c r="D58" s="100">
        <v>59900</v>
      </c>
      <c r="E58" s="102">
        <v>116434.91</v>
      </c>
      <c r="F58" s="96">
        <f t="shared" si="2"/>
        <v>-56534.91</v>
      </c>
    </row>
    <row r="59" spans="1:6" s="2" customFormat="1" ht="56.25" customHeight="1">
      <c r="A59" s="97" t="s">
        <v>377</v>
      </c>
      <c r="B59" s="98">
        <v>10</v>
      </c>
      <c r="C59" s="99" t="s">
        <v>376</v>
      </c>
      <c r="D59" s="100">
        <v>59900</v>
      </c>
      <c r="E59" s="102">
        <v>116434.91</v>
      </c>
      <c r="F59" s="96">
        <f>D59-E59</f>
        <v>-56534.91</v>
      </c>
    </row>
    <row r="60" spans="1:6" ht="16.5" customHeight="1">
      <c r="A60" s="97" t="s">
        <v>327</v>
      </c>
      <c r="B60" s="98">
        <v>10</v>
      </c>
      <c r="C60" s="99" t="s">
        <v>328</v>
      </c>
      <c r="D60" s="100">
        <f>D61</f>
        <v>44900</v>
      </c>
      <c r="E60" s="102">
        <f>E61</f>
        <v>4100</v>
      </c>
      <c r="F60" s="96">
        <f t="shared" si="2"/>
        <v>40800</v>
      </c>
    </row>
    <row r="61" spans="1:6" ht="36" customHeight="1">
      <c r="A61" s="103" t="s">
        <v>164</v>
      </c>
      <c r="B61" s="98">
        <v>10</v>
      </c>
      <c r="C61" s="99" t="s">
        <v>163</v>
      </c>
      <c r="D61" s="100">
        <f>D62</f>
        <v>44900</v>
      </c>
      <c r="E61" s="104">
        <f>E62</f>
        <v>4100</v>
      </c>
      <c r="F61" s="96">
        <f t="shared" si="2"/>
        <v>40800</v>
      </c>
    </row>
    <row r="62" spans="1:6" s="2" customFormat="1" ht="51" customHeight="1">
      <c r="A62" s="103" t="s">
        <v>162</v>
      </c>
      <c r="B62" s="98">
        <v>10</v>
      </c>
      <c r="C62" s="99" t="s">
        <v>161</v>
      </c>
      <c r="D62" s="100">
        <v>44900</v>
      </c>
      <c r="E62" s="104">
        <v>4100</v>
      </c>
      <c r="F62" s="96">
        <f aca="true" t="shared" si="3" ref="F62:F67">D62-E62</f>
        <v>40800</v>
      </c>
    </row>
    <row r="63" spans="1:6" ht="14.25" customHeight="1">
      <c r="A63" s="97" t="s">
        <v>255</v>
      </c>
      <c r="B63" s="98">
        <v>10</v>
      </c>
      <c r="C63" s="99" t="s">
        <v>288</v>
      </c>
      <c r="D63" s="100">
        <f>D64</f>
        <v>5211200</v>
      </c>
      <c r="E63" s="102">
        <f>E64</f>
        <v>5118100</v>
      </c>
      <c r="F63" s="96">
        <f t="shared" si="3"/>
        <v>93100</v>
      </c>
    </row>
    <row r="64" spans="1:6" ht="54" customHeight="1">
      <c r="A64" s="97" t="s">
        <v>256</v>
      </c>
      <c r="B64" s="98">
        <v>10</v>
      </c>
      <c r="C64" s="99" t="s">
        <v>285</v>
      </c>
      <c r="D64" s="100">
        <f>D65+D68+D73</f>
        <v>5211200</v>
      </c>
      <c r="E64" s="102">
        <f>E65+E68+E73</f>
        <v>5118100</v>
      </c>
      <c r="F64" s="96">
        <f t="shared" si="3"/>
        <v>93100</v>
      </c>
    </row>
    <row r="65" spans="1:6" ht="36.75" customHeight="1">
      <c r="A65" s="97" t="s">
        <v>238</v>
      </c>
      <c r="B65" s="98">
        <v>10</v>
      </c>
      <c r="C65" s="99" t="s">
        <v>286</v>
      </c>
      <c r="D65" s="100">
        <f>D66</f>
        <v>4485700</v>
      </c>
      <c r="E65" s="102">
        <f>E66</f>
        <v>4475900</v>
      </c>
      <c r="F65" s="96">
        <f t="shared" si="3"/>
        <v>9800</v>
      </c>
    </row>
    <row r="66" spans="1:6" ht="24" customHeight="1">
      <c r="A66" s="97" t="s">
        <v>257</v>
      </c>
      <c r="B66" s="98">
        <v>10</v>
      </c>
      <c r="C66" s="99" t="s">
        <v>287</v>
      </c>
      <c r="D66" s="100">
        <f>D67</f>
        <v>4485700</v>
      </c>
      <c r="E66" s="102">
        <f>E67</f>
        <v>4475900</v>
      </c>
      <c r="F66" s="96">
        <f t="shared" si="3"/>
        <v>9800</v>
      </c>
    </row>
    <row r="67" spans="1:6" ht="22.5" customHeight="1">
      <c r="A67" s="97" t="s">
        <v>177</v>
      </c>
      <c r="B67" s="98">
        <v>10</v>
      </c>
      <c r="C67" s="99" t="s">
        <v>289</v>
      </c>
      <c r="D67" s="100">
        <v>4485700</v>
      </c>
      <c r="E67" s="102">
        <v>4475900</v>
      </c>
      <c r="F67" s="96">
        <f t="shared" si="3"/>
        <v>9800</v>
      </c>
    </row>
    <row r="68" spans="1:6" ht="30.75" customHeight="1">
      <c r="A68" s="97" t="s">
        <v>239</v>
      </c>
      <c r="B68" s="98">
        <v>10</v>
      </c>
      <c r="C68" s="99" t="s">
        <v>290</v>
      </c>
      <c r="D68" s="100">
        <f>D69+D71</f>
        <v>175000</v>
      </c>
      <c r="E68" s="102">
        <f>E69+E71</f>
        <v>148800</v>
      </c>
      <c r="F68" s="101">
        <f>D68-E68</f>
        <v>26200</v>
      </c>
    </row>
    <row r="69" spans="1:6" ht="30.75" customHeight="1">
      <c r="A69" s="97" t="s">
        <v>258</v>
      </c>
      <c r="B69" s="98">
        <v>10</v>
      </c>
      <c r="C69" s="99" t="s">
        <v>291</v>
      </c>
      <c r="D69" s="100">
        <f>D70</f>
        <v>174800</v>
      </c>
      <c r="E69" s="102">
        <f>E70</f>
        <v>148600</v>
      </c>
      <c r="F69" s="101">
        <f>D69-E69</f>
        <v>26200</v>
      </c>
    </row>
    <row r="70" spans="1:6" ht="18.75" customHeight="1">
      <c r="A70" s="97" t="s">
        <v>178</v>
      </c>
      <c r="B70" s="98">
        <v>10</v>
      </c>
      <c r="C70" s="99" t="s">
        <v>292</v>
      </c>
      <c r="D70" s="100">
        <v>174800</v>
      </c>
      <c r="E70" s="102">
        <v>148600</v>
      </c>
      <c r="F70" s="96">
        <f>D70-E70</f>
        <v>26200</v>
      </c>
    </row>
    <row r="71" spans="1:6" s="2" customFormat="1" ht="22.5" customHeight="1">
      <c r="A71" s="97" t="s">
        <v>242</v>
      </c>
      <c r="B71" s="98">
        <v>10</v>
      </c>
      <c r="C71" s="99" t="s">
        <v>293</v>
      </c>
      <c r="D71" s="105">
        <v>200</v>
      </c>
      <c r="E71" s="129">
        <f>E72</f>
        <v>200</v>
      </c>
      <c r="F71" s="96">
        <v>200</v>
      </c>
    </row>
    <row r="72" spans="1:6" ht="48" customHeight="1">
      <c r="A72" s="97" t="s">
        <v>179</v>
      </c>
      <c r="B72" s="98">
        <v>10</v>
      </c>
      <c r="C72" s="99" t="s">
        <v>294</v>
      </c>
      <c r="D72" s="105">
        <v>200</v>
      </c>
      <c r="E72" s="129">
        <v>200</v>
      </c>
      <c r="F72" s="96">
        <f>D72-E72</f>
        <v>0</v>
      </c>
    </row>
    <row r="73" spans="1:6" ht="17.25" customHeight="1">
      <c r="A73" s="97" t="s">
        <v>240</v>
      </c>
      <c r="B73" s="98">
        <v>10</v>
      </c>
      <c r="C73" s="99" t="s">
        <v>295</v>
      </c>
      <c r="D73" s="106">
        <f>D74</f>
        <v>550500</v>
      </c>
      <c r="E73" s="102">
        <f>E74</f>
        <v>493400</v>
      </c>
      <c r="F73" s="96">
        <f>D73-E73</f>
        <v>57100</v>
      </c>
    </row>
    <row r="74" spans="1:6" ht="24" customHeight="1">
      <c r="A74" s="97" t="s">
        <v>241</v>
      </c>
      <c r="B74" s="98">
        <v>10</v>
      </c>
      <c r="C74" s="99" t="s">
        <v>296</v>
      </c>
      <c r="D74" s="106">
        <f>D75</f>
        <v>550500</v>
      </c>
      <c r="E74" s="102">
        <f>E75</f>
        <v>493400</v>
      </c>
      <c r="F74" s="96">
        <f>D74-E74</f>
        <v>57100</v>
      </c>
    </row>
    <row r="75" spans="1:6" s="2" customFormat="1" ht="22.5" customHeight="1">
      <c r="A75" s="97" t="s">
        <v>180</v>
      </c>
      <c r="B75" s="98">
        <v>10</v>
      </c>
      <c r="C75" s="99" t="s">
        <v>297</v>
      </c>
      <c r="D75" s="106">
        <v>550500</v>
      </c>
      <c r="E75" s="102">
        <v>493400</v>
      </c>
      <c r="F75" s="96">
        <f>D75-E75</f>
        <v>57100</v>
      </c>
    </row>
    <row r="76" spans="1:6" ht="18" customHeight="1">
      <c r="A76" s="107" t="s">
        <v>298</v>
      </c>
      <c r="B76" s="108"/>
      <c r="C76" s="109" t="s">
        <v>299</v>
      </c>
      <c r="D76" s="110"/>
      <c r="E76" s="157"/>
      <c r="F76" s="111"/>
    </row>
    <row r="77" spans="1:6" ht="16.5" customHeight="1">
      <c r="A77" s="107" t="s">
        <v>300</v>
      </c>
      <c r="B77" s="112"/>
      <c r="C77" s="109" t="s">
        <v>299</v>
      </c>
      <c r="D77" s="110">
        <f>D16</f>
        <v>9744100</v>
      </c>
      <c r="E77" s="158">
        <f>E16</f>
        <v>7004408.31</v>
      </c>
      <c r="F77" s="113">
        <f>F16</f>
        <v>2739691.6900000004</v>
      </c>
    </row>
    <row r="78" spans="1:6" ht="22.5" customHeight="1" hidden="1">
      <c r="A78" s="114"/>
      <c r="B78" s="115"/>
      <c r="C78" s="109"/>
      <c r="D78" s="116"/>
      <c r="E78" s="117"/>
      <c r="F78" s="118"/>
    </row>
    <row r="79" spans="1:6" ht="24.75" customHeight="1" hidden="1">
      <c r="A79" s="114"/>
      <c r="B79" s="115"/>
      <c r="C79" s="109"/>
      <c r="D79" s="116"/>
      <c r="E79" s="117"/>
      <c r="F79" s="118"/>
    </row>
    <row r="80" spans="1:6" ht="18" customHeight="1" hidden="1">
      <c r="A80" s="119"/>
      <c r="B80" s="120"/>
      <c r="C80" s="121"/>
      <c r="D80" s="122"/>
      <c r="E80" s="122"/>
      <c r="F80" s="123"/>
    </row>
    <row r="81" spans="1:6" ht="35.25" customHeight="1" hidden="1">
      <c r="A81" s="107"/>
      <c r="B81" s="124"/>
      <c r="C81" s="99"/>
      <c r="D81" s="125"/>
      <c r="E81" s="126"/>
      <c r="F81" s="127"/>
    </row>
    <row r="82" spans="1:6" ht="45" customHeight="1" hidden="1">
      <c r="A82" s="107"/>
      <c r="B82" s="124"/>
      <c r="C82" s="99"/>
      <c r="D82" s="125"/>
      <c r="E82" s="126"/>
      <c r="F82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showGridLines="0" zoomScalePageLayoutView="0" workbookViewId="0" topLeftCell="A154">
      <selection activeCell="I122" sqref="I122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64" t="s">
        <v>189</v>
      </c>
      <c r="B3" s="165" t="s">
        <v>330</v>
      </c>
      <c r="C3" s="141" t="s">
        <v>190</v>
      </c>
      <c r="D3" s="166" t="s">
        <v>165</v>
      </c>
      <c r="E3" s="163" t="s">
        <v>208</v>
      </c>
      <c r="F3" s="163" t="s">
        <v>166</v>
      </c>
    </row>
    <row r="4" spans="1:6" ht="12.75">
      <c r="A4" s="164"/>
      <c r="B4" s="165"/>
      <c r="C4" s="141" t="s">
        <v>225</v>
      </c>
      <c r="D4" s="166"/>
      <c r="E4" s="163"/>
      <c r="F4" s="163"/>
    </row>
    <row r="5" spans="1:6" ht="11.25" customHeight="1">
      <c r="A5" s="164"/>
      <c r="B5" s="165"/>
      <c r="C5" s="141" t="s">
        <v>223</v>
      </c>
      <c r="D5" s="166"/>
      <c r="E5" s="163"/>
      <c r="F5" s="163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0" t="s">
        <v>335</v>
      </c>
      <c r="D7" s="53">
        <f>D8</f>
        <v>9791100</v>
      </c>
      <c r="E7" s="53">
        <f>E8</f>
        <v>6939420.97</v>
      </c>
      <c r="F7" s="55">
        <f>F8</f>
        <v>2851679.0300000003</v>
      </c>
    </row>
    <row r="8" spans="1:6" ht="22.5" customHeight="1">
      <c r="A8" s="16" t="s">
        <v>379</v>
      </c>
      <c r="B8" s="6">
        <v>200</v>
      </c>
      <c r="C8" s="130" t="s">
        <v>336</v>
      </c>
      <c r="D8" s="151">
        <f>D9+D69+D77+D90+D106+D131+D132+D136+D148+D155</f>
        <v>9791100</v>
      </c>
      <c r="E8" s="53">
        <f>E10+E18+E38+E43+E69+E77+E90+E106+E128+E136+E148+E155</f>
        <v>6939420.97</v>
      </c>
      <c r="F8" s="53">
        <f>D8-E8</f>
        <v>2851679.0300000003</v>
      </c>
    </row>
    <row r="9" spans="1:6" ht="22.5" customHeight="1">
      <c r="A9" s="49" t="s">
        <v>303</v>
      </c>
      <c r="B9" s="6">
        <v>200</v>
      </c>
      <c r="C9" s="130" t="s">
        <v>337</v>
      </c>
      <c r="D9" s="53">
        <f>D10+D18+D43+D39</f>
        <v>4282400</v>
      </c>
      <c r="E9" s="53">
        <f>E10+E18</f>
        <v>2980858.09</v>
      </c>
      <c r="F9" s="53">
        <f>F10+F18+F43+F39</f>
        <v>992356.0100000001</v>
      </c>
    </row>
    <row r="10" spans="1:6" ht="46.5" customHeight="1">
      <c r="A10" s="16" t="s">
        <v>302</v>
      </c>
      <c r="B10" s="6">
        <v>200</v>
      </c>
      <c r="C10" s="130" t="s">
        <v>338</v>
      </c>
      <c r="D10" s="53">
        <f aca="true" t="shared" si="0" ref="D10:F11">D11</f>
        <v>724400</v>
      </c>
      <c r="E10" s="53">
        <f t="shared" si="0"/>
        <v>539235.67</v>
      </c>
      <c r="F10" s="55">
        <f t="shared" si="0"/>
        <v>185164.33000000002</v>
      </c>
    </row>
    <row r="11" spans="1:6" ht="22.5" customHeight="1">
      <c r="A11" s="5" t="s">
        <v>380</v>
      </c>
      <c r="B11" s="6">
        <v>200</v>
      </c>
      <c r="C11" s="130" t="s">
        <v>339</v>
      </c>
      <c r="D11" s="53">
        <f t="shared" si="0"/>
        <v>724400</v>
      </c>
      <c r="E11" s="53">
        <f t="shared" si="0"/>
        <v>539235.67</v>
      </c>
      <c r="F11" s="55">
        <f t="shared" si="0"/>
        <v>185164.33000000002</v>
      </c>
    </row>
    <row r="12" spans="1:6" ht="23.25" customHeight="1">
      <c r="A12" s="5" t="s">
        <v>381</v>
      </c>
      <c r="B12" s="6">
        <v>200</v>
      </c>
      <c r="C12" s="130" t="s">
        <v>340</v>
      </c>
      <c r="D12" s="53">
        <f aca="true" t="shared" si="1" ref="D12:F13">D13</f>
        <v>724400</v>
      </c>
      <c r="E12" s="53">
        <f t="shared" si="1"/>
        <v>539235.67</v>
      </c>
      <c r="F12" s="55">
        <f t="shared" si="1"/>
        <v>185164.33000000002</v>
      </c>
    </row>
    <row r="13" spans="1:6" s="18" customFormat="1" ht="117.75" customHeight="1">
      <c r="A13" s="5" t="s">
        <v>382</v>
      </c>
      <c r="B13" s="6">
        <v>200</v>
      </c>
      <c r="C13" s="130" t="s">
        <v>341</v>
      </c>
      <c r="D13" s="53">
        <f t="shared" si="1"/>
        <v>724400</v>
      </c>
      <c r="E13" s="53">
        <f t="shared" si="1"/>
        <v>539235.67</v>
      </c>
      <c r="F13" s="55">
        <f t="shared" si="1"/>
        <v>185164.33000000002</v>
      </c>
    </row>
    <row r="14" spans="1:6" s="50" customFormat="1" ht="34.5" customHeight="1">
      <c r="A14" s="5" t="s">
        <v>151</v>
      </c>
      <c r="B14" s="6">
        <v>200</v>
      </c>
      <c r="C14" s="130" t="s">
        <v>349</v>
      </c>
      <c r="D14" s="53">
        <f>D15+D16+D17</f>
        <v>724400</v>
      </c>
      <c r="E14" s="53">
        <f>E15+E16+E17</f>
        <v>539235.67</v>
      </c>
      <c r="F14" s="55">
        <f>F15+F16+F17</f>
        <v>185164.33000000002</v>
      </c>
    </row>
    <row r="15" spans="1:6" s="131" customFormat="1" ht="23.25" customHeight="1">
      <c r="A15" s="134" t="s">
        <v>331</v>
      </c>
      <c r="B15" s="135">
        <v>200</v>
      </c>
      <c r="C15" s="136" t="s">
        <v>350</v>
      </c>
      <c r="D15" s="137">
        <v>506300</v>
      </c>
      <c r="E15" s="137">
        <v>382640.74</v>
      </c>
      <c r="F15" s="138">
        <f>D15-E15</f>
        <v>123659.26000000001</v>
      </c>
    </row>
    <row r="16" spans="1:6" s="132" customFormat="1" ht="22.5" customHeight="1">
      <c r="A16" s="134" t="s">
        <v>310</v>
      </c>
      <c r="B16" s="135">
        <v>200</v>
      </c>
      <c r="C16" s="136" t="s">
        <v>351</v>
      </c>
      <c r="D16" s="137">
        <v>46600</v>
      </c>
      <c r="E16" s="137">
        <v>31890.64</v>
      </c>
      <c r="F16" s="138">
        <f>D16-E16</f>
        <v>14709.36</v>
      </c>
    </row>
    <row r="17" spans="1:6" s="132" customFormat="1" ht="67.5" customHeight="1">
      <c r="A17" s="134" t="s">
        <v>51</v>
      </c>
      <c r="B17" s="135">
        <v>200</v>
      </c>
      <c r="C17" s="136" t="s">
        <v>352</v>
      </c>
      <c r="D17" s="137">
        <v>171500</v>
      </c>
      <c r="E17" s="137">
        <v>124704.29</v>
      </c>
      <c r="F17" s="138">
        <f>D17-E17</f>
        <v>46795.71000000001</v>
      </c>
    </row>
    <row r="18" spans="1:6" ht="67.5" customHeight="1">
      <c r="A18" s="5" t="s">
        <v>313</v>
      </c>
      <c r="B18" s="6">
        <v>200</v>
      </c>
      <c r="C18" s="130" t="s">
        <v>52</v>
      </c>
      <c r="D18" s="53">
        <f>D19+D33</f>
        <v>3221600</v>
      </c>
      <c r="E18" s="53">
        <f>E19+E33</f>
        <v>2441622.42</v>
      </c>
      <c r="F18" s="53">
        <f>F19+F33</f>
        <v>779977.5800000001</v>
      </c>
    </row>
    <row r="19" spans="1:6" ht="33.75" customHeight="1">
      <c r="A19" s="5" t="s">
        <v>383</v>
      </c>
      <c r="B19" s="6">
        <v>200</v>
      </c>
      <c r="C19" s="130" t="s">
        <v>342</v>
      </c>
      <c r="D19" s="53">
        <f>D20</f>
        <v>3221400</v>
      </c>
      <c r="E19" s="53">
        <f>E20</f>
        <v>2441422.42</v>
      </c>
      <c r="F19" s="55">
        <f>F20</f>
        <v>779977.5800000001</v>
      </c>
    </row>
    <row r="20" spans="1:6" ht="21" customHeight="1">
      <c r="A20" s="5" t="s">
        <v>379</v>
      </c>
      <c r="B20" s="6">
        <v>200</v>
      </c>
      <c r="C20" s="130" t="s">
        <v>343</v>
      </c>
      <c r="D20" s="53">
        <f>D21+D26+D30</f>
        <v>3221400</v>
      </c>
      <c r="E20" s="53">
        <f>E21+E26+E30</f>
        <v>2441422.42</v>
      </c>
      <c r="F20" s="55">
        <f>F21+F26+F30</f>
        <v>779977.5800000001</v>
      </c>
    </row>
    <row r="21" spans="1:6" ht="92.25" customHeight="1">
      <c r="A21" s="5" t="s">
        <v>384</v>
      </c>
      <c r="B21" s="6">
        <v>200</v>
      </c>
      <c r="C21" s="130" t="s">
        <v>344</v>
      </c>
      <c r="D21" s="53">
        <f>D22</f>
        <v>2582500</v>
      </c>
      <c r="E21" s="53">
        <f>E22</f>
        <v>1892457.22</v>
      </c>
      <c r="F21" s="55">
        <f>F22</f>
        <v>690042.78</v>
      </c>
    </row>
    <row r="22" spans="1:6" s="50" customFormat="1" ht="22.5" customHeight="1">
      <c r="A22" s="5" t="s">
        <v>151</v>
      </c>
      <c r="B22" s="6">
        <v>200</v>
      </c>
      <c r="C22" s="130" t="s">
        <v>345</v>
      </c>
      <c r="D22" s="53">
        <f>D23+D24+D25</f>
        <v>2582500</v>
      </c>
      <c r="E22" s="53">
        <f>E23+E24+E25</f>
        <v>1892457.22</v>
      </c>
      <c r="F22" s="53">
        <f>F23+F24+F25</f>
        <v>690042.78</v>
      </c>
    </row>
    <row r="23" spans="1:6" s="131" customFormat="1" ht="45.75" customHeight="1">
      <c r="A23" s="134" t="s">
        <v>331</v>
      </c>
      <c r="B23" s="135">
        <v>200</v>
      </c>
      <c r="C23" s="136" t="s">
        <v>346</v>
      </c>
      <c r="D23" s="137">
        <v>1899500</v>
      </c>
      <c r="E23" s="137">
        <v>1329224.45</v>
      </c>
      <c r="F23" s="138">
        <f>D23-E23</f>
        <v>570275.55</v>
      </c>
    </row>
    <row r="24" spans="1:6" s="133" customFormat="1" ht="24.75" customHeight="1">
      <c r="A24" s="134" t="s">
        <v>310</v>
      </c>
      <c r="B24" s="135">
        <v>200</v>
      </c>
      <c r="C24" s="136" t="s">
        <v>347</v>
      </c>
      <c r="D24" s="137">
        <v>189600</v>
      </c>
      <c r="E24" s="137">
        <v>136736.75</v>
      </c>
      <c r="F24" s="138">
        <f>D24-E24</f>
        <v>52863.25</v>
      </c>
    </row>
    <row r="25" spans="1:6" s="133" customFormat="1" ht="23.25" customHeight="1">
      <c r="A25" s="134" t="s">
        <v>51</v>
      </c>
      <c r="B25" s="135">
        <v>200</v>
      </c>
      <c r="C25" s="136" t="s">
        <v>53</v>
      </c>
      <c r="D25" s="137">
        <v>493400</v>
      </c>
      <c r="E25" s="137">
        <v>426496.02</v>
      </c>
      <c r="F25" s="138">
        <f>D25-E25</f>
        <v>66903.97999999998</v>
      </c>
    </row>
    <row r="26" spans="1:6" ht="102" customHeight="1">
      <c r="A26" s="5" t="s">
        <v>385</v>
      </c>
      <c r="B26" s="6">
        <v>200</v>
      </c>
      <c r="C26" s="130" t="s">
        <v>54</v>
      </c>
      <c r="D26" s="53">
        <f aca="true" t="shared" si="2" ref="D26:F28">D27</f>
        <v>601800</v>
      </c>
      <c r="E26" s="53">
        <f t="shared" si="2"/>
        <v>511922.2</v>
      </c>
      <c r="F26" s="55">
        <f t="shared" si="2"/>
        <v>89877.79999999999</v>
      </c>
    </row>
    <row r="27" spans="1:6" ht="33.75" customHeight="1">
      <c r="A27" s="5" t="s">
        <v>323</v>
      </c>
      <c r="B27" s="6">
        <v>200</v>
      </c>
      <c r="C27" s="130" t="s">
        <v>55</v>
      </c>
      <c r="D27" s="53">
        <f t="shared" si="2"/>
        <v>601800</v>
      </c>
      <c r="E27" s="53">
        <f t="shared" si="2"/>
        <v>511922.2</v>
      </c>
      <c r="F27" s="55">
        <f t="shared" si="2"/>
        <v>89877.79999999999</v>
      </c>
    </row>
    <row r="28" spans="1:6" ht="34.5" customHeight="1">
      <c r="A28" s="5" t="s">
        <v>324</v>
      </c>
      <c r="B28" s="6">
        <v>200</v>
      </c>
      <c r="C28" s="130" t="s">
        <v>56</v>
      </c>
      <c r="D28" s="53">
        <f t="shared" si="2"/>
        <v>601800</v>
      </c>
      <c r="E28" s="53">
        <f t="shared" si="2"/>
        <v>511922.2</v>
      </c>
      <c r="F28" s="55">
        <f t="shared" si="2"/>
        <v>89877.79999999999</v>
      </c>
    </row>
    <row r="29" spans="1:6" s="131" customFormat="1" ht="35.25" customHeight="1">
      <c r="A29" s="134" t="s">
        <v>309</v>
      </c>
      <c r="B29" s="135">
        <v>200</v>
      </c>
      <c r="C29" s="136" t="s">
        <v>57</v>
      </c>
      <c r="D29" s="137">
        <v>601800</v>
      </c>
      <c r="E29" s="137">
        <v>511922.2</v>
      </c>
      <c r="F29" s="138">
        <f>D29-E29</f>
        <v>89877.79999999999</v>
      </c>
    </row>
    <row r="30" spans="1:6" ht="60" customHeight="1">
      <c r="A30" s="5" t="s">
        <v>386</v>
      </c>
      <c r="B30" s="6">
        <v>200</v>
      </c>
      <c r="C30" s="130" t="s">
        <v>58</v>
      </c>
      <c r="D30" s="53">
        <f aca="true" t="shared" si="3" ref="D30:F31">D31</f>
        <v>37100</v>
      </c>
      <c r="E30" s="53">
        <f t="shared" si="3"/>
        <v>37043</v>
      </c>
      <c r="F30" s="55">
        <f t="shared" si="3"/>
        <v>57</v>
      </c>
    </row>
    <row r="31" spans="1:6" ht="23.25" customHeight="1">
      <c r="A31" s="5" t="s">
        <v>150</v>
      </c>
      <c r="B31" s="6">
        <v>200</v>
      </c>
      <c r="C31" s="130" t="s">
        <v>59</v>
      </c>
      <c r="D31" s="53">
        <f t="shared" si="3"/>
        <v>37100</v>
      </c>
      <c r="E31" s="53">
        <f t="shared" si="3"/>
        <v>37043</v>
      </c>
      <c r="F31" s="55">
        <f t="shared" si="3"/>
        <v>57</v>
      </c>
    </row>
    <row r="32" spans="1:6" ht="23.25" customHeight="1">
      <c r="A32" s="134" t="s">
        <v>311</v>
      </c>
      <c r="B32" s="135">
        <v>200</v>
      </c>
      <c r="C32" s="136" t="s">
        <v>421</v>
      </c>
      <c r="D32" s="137">
        <v>37100</v>
      </c>
      <c r="E32" s="137">
        <v>37043</v>
      </c>
      <c r="F32" s="138">
        <f>D32-E32</f>
        <v>57</v>
      </c>
    </row>
    <row r="33" spans="1:6" ht="33.75" customHeight="1">
      <c r="A33" s="5" t="s">
        <v>387</v>
      </c>
      <c r="B33" s="6">
        <v>200</v>
      </c>
      <c r="C33" s="130" t="s">
        <v>60</v>
      </c>
      <c r="D33" s="53">
        <f aca="true" t="shared" si="4" ref="D33:F34">D34</f>
        <v>200</v>
      </c>
      <c r="E33" s="53">
        <f t="shared" si="4"/>
        <v>200</v>
      </c>
      <c r="F33" s="55">
        <f t="shared" si="4"/>
        <v>0</v>
      </c>
    </row>
    <row r="34" spans="1:6" ht="18.75" customHeight="1">
      <c r="A34" s="5" t="s">
        <v>332</v>
      </c>
      <c r="B34" s="6">
        <v>200</v>
      </c>
      <c r="C34" s="130" t="s">
        <v>61</v>
      </c>
      <c r="D34" s="53">
        <f t="shared" si="4"/>
        <v>200</v>
      </c>
      <c r="E34" s="53">
        <f t="shared" si="4"/>
        <v>200</v>
      </c>
      <c r="F34" s="55">
        <f t="shared" si="4"/>
        <v>0</v>
      </c>
    </row>
    <row r="35" spans="1:6" ht="192.75" customHeight="1">
      <c r="A35" s="5" t="s">
        <v>388</v>
      </c>
      <c r="B35" s="6">
        <v>200</v>
      </c>
      <c r="C35" s="130" t="s">
        <v>62</v>
      </c>
      <c r="D35" s="53">
        <f aca="true" t="shared" si="5" ref="D35:F36">D36</f>
        <v>200</v>
      </c>
      <c r="E35" s="53">
        <f t="shared" si="5"/>
        <v>200</v>
      </c>
      <c r="F35" s="55">
        <f t="shared" si="5"/>
        <v>0</v>
      </c>
    </row>
    <row r="36" spans="1:6" ht="38.25" customHeight="1">
      <c r="A36" s="5" t="s">
        <v>321</v>
      </c>
      <c r="B36" s="6">
        <v>200</v>
      </c>
      <c r="C36" s="130" t="s">
        <v>63</v>
      </c>
      <c r="D36" s="53">
        <f t="shared" si="5"/>
        <v>200</v>
      </c>
      <c r="E36" s="53">
        <f t="shared" si="5"/>
        <v>200</v>
      </c>
      <c r="F36" s="55">
        <f t="shared" si="5"/>
        <v>0</v>
      </c>
    </row>
    <row r="37" spans="1:6" ht="40.5" customHeight="1">
      <c r="A37" s="134" t="s">
        <v>309</v>
      </c>
      <c r="B37" s="135">
        <v>200</v>
      </c>
      <c r="C37" s="136" t="s">
        <v>64</v>
      </c>
      <c r="D37" s="137">
        <v>200</v>
      </c>
      <c r="E37" s="137">
        <v>200</v>
      </c>
      <c r="F37" s="138">
        <f>D37-E37</f>
        <v>0</v>
      </c>
    </row>
    <row r="38" spans="1:6" ht="23.25" customHeight="1">
      <c r="A38" s="57" t="s">
        <v>146</v>
      </c>
      <c r="B38" s="6"/>
      <c r="C38" s="130" t="s">
        <v>145</v>
      </c>
      <c r="D38" s="53">
        <f>D39</f>
        <v>257200</v>
      </c>
      <c r="E38" s="53">
        <f>E39</f>
        <v>257200</v>
      </c>
      <c r="F38" s="55">
        <f>F39</f>
        <v>0</v>
      </c>
    </row>
    <row r="39" spans="1:6" ht="25.5" customHeight="1">
      <c r="A39" s="57" t="s">
        <v>387</v>
      </c>
      <c r="B39" s="6"/>
      <c r="C39" s="130" t="s">
        <v>65</v>
      </c>
      <c r="D39" s="53">
        <f aca="true" t="shared" si="6" ref="D39:F40">D40</f>
        <v>257200</v>
      </c>
      <c r="E39" s="53">
        <f t="shared" si="6"/>
        <v>257200</v>
      </c>
      <c r="F39" s="53">
        <f t="shared" si="6"/>
        <v>0</v>
      </c>
    </row>
    <row r="40" spans="1:6" ht="25.5" customHeight="1">
      <c r="A40" s="5" t="s">
        <v>332</v>
      </c>
      <c r="B40" s="6">
        <v>200</v>
      </c>
      <c r="C40" s="130" t="s">
        <v>66</v>
      </c>
      <c r="D40" s="53">
        <f t="shared" si="6"/>
        <v>257200</v>
      </c>
      <c r="E40" s="53">
        <f t="shared" si="6"/>
        <v>257200</v>
      </c>
      <c r="F40" s="53">
        <f t="shared" si="6"/>
        <v>0</v>
      </c>
    </row>
    <row r="41" spans="1:6" ht="90" customHeight="1">
      <c r="A41" s="57" t="s">
        <v>389</v>
      </c>
      <c r="B41" s="6">
        <v>200</v>
      </c>
      <c r="C41" s="130" t="s">
        <v>67</v>
      </c>
      <c r="D41" s="53">
        <f>D42</f>
        <v>257200</v>
      </c>
      <c r="E41" s="53">
        <f>E42</f>
        <v>257200</v>
      </c>
      <c r="F41" s="55">
        <f>F42</f>
        <v>0</v>
      </c>
    </row>
    <row r="42" spans="1:6" ht="25.5" customHeight="1">
      <c r="A42" s="134" t="s">
        <v>69</v>
      </c>
      <c r="B42" s="135">
        <v>200</v>
      </c>
      <c r="C42" s="136" t="s">
        <v>68</v>
      </c>
      <c r="D42" s="137">
        <v>257200</v>
      </c>
      <c r="E42" s="137">
        <v>257200</v>
      </c>
      <c r="F42" s="138">
        <f>D42-E42</f>
        <v>0</v>
      </c>
    </row>
    <row r="43" spans="1:6" s="2" customFormat="1" ht="21.75" customHeight="1">
      <c r="A43" s="5" t="s">
        <v>314</v>
      </c>
      <c r="B43" s="6">
        <v>200</v>
      </c>
      <c r="C43" s="130" t="s">
        <v>70</v>
      </c>
      <c r="D43" s="53">
        <f>D44+D56</f>
        <v>79200</v>
      </c>
      <c r="E43" s="53">
        <f>E44+E56</f>
        <v>51674.9</v>
      </c>
      <c r="F43" s="55">
        <f>F44+F56</f>
        <v>27214.1</v>
      </c>
    </row>
    <row r="44" spans="1:6" s="2" customFormat="1" ht="46.5" customHeight="1">
      <c r="A44" s="5" t="s">
        <v>390</v>
      </c>
      <c r="B44" s="6">
        <v>200</v>
      </c>
      <c r="C44" s="130" t="s">
        <v>71</v>
      </c>
      <c r="D44" s="53">
        <f>D45+D49+D53</f>
        <v>19700</v>
      </c>
      <c r="E44" s="53">
        <f>E45+E49+E53</f>
        <v>17389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0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0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0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4" t="s">
        <v>309</v>
      </c>
      <c r="B48" s="135">
        <v>200</v>
      </c>
      <c r="C48" s="136" t="s">
        <v>75</v>
      </c>
      <c r="D48" s="137">
        <v>1000</v>
      </c>
      <c r="E48" s="137"/>
      <c r="F48" s="138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0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391</v>
      </c>
      <c r="B50" s="6">
        <v>200</v>
      </c>
      <c r="C50" s="130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0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4" t="s">
        <v>309</v>
      </c>
      <c r="B52" s="135">
        <v>200</v>
      </c>
      <c r="C52" s="136" t="s">
        <v>79</v>
      </c>
      <c r="D52" s="137">
        <v>1000</v>
      </c>
      <c r="E52" s="137"/>
      <c r="F52" s="138">
        <f>D52-E52</f>
        <v>1000</v>
      </c>
    </row>
    <row r="53" spans="1:6" s="2" customFormat="1" ht="149.25" customHeight="1">
      <c r="A53" s="143" t="s">
        <v>12</v>
      </c>
      <c r="B53" s="144">
        <v>200</v>
      </c>
      <c r="C53" s="145" t="s">
        <v>13</v>
      </c>
      <c r="D53" s="146">
        <f aca="true" t="shared" si="9" ref="D53:F54">D54</f>
        <v>17700</v>
      </c>
      <c r="E53" s="146">
        <f t="shared" si="9"/>
        <v>17389</v>
      </c>
      <c r="F53" s="146">
        <f t="shared" si="9"/>
        <v>311</v>
      </c>
    </row>
    <row r="54" spans="1:6" s="2" customFormat="1" ht="30.75" customHeight="1">
      <c r="A54" s="5" t="s">
        <v>321</v>
      </c>
      <c r="B54" s="144">
        <v>200</v>
      </c>
      <c r="C54" s="145" t="s">
        <v>14</v>
      </c>
      <c r="D54" s="146">
        <f t="shared" si="9"/>
        <v>17700</v>
      </c>
      <c r="E54" s="148">
        <f t="shared" si="9"/>
        <v>17389</v>
      </c>
      <c r="F54" s="148">
        <f t="shared" si="9"/>
        <v>311</v>
      </c>
    </row>
    <row r="55" spans="1:6" s="2" customFormat="1" ht="35.25" customHeight="1">
      <c r="A55" s="134" t="s">
        <v>309</v>
      </c>
      <c r="B55" s="135">
        <v>200</v>
      </c>
      <c r="C55" s="136" t="s">
        <v>15</v>
      </c>
      <c r="D55" s="137">
        <v>17700</v>
      </c>
      <c r="E55" s="137">
        <v>17389</v>
      </c>
      <c r="F55" s="137">
        <f>D55-E55</f>
        <v>311</v>
      </c>
    </row>
    <row r="56" spans="1:6" s="2" customFormat="1" ht="33.75" customHeight="1">
      <c r="A56" s="5" t="s">
        <v>387</v>
      </c>
      <c r="B56" s="6">
        <v>200</v>
      </c>
      <c r="C56" s="130" t="s">
        <v>80</v>
      </c>
      <c r="D56" s="53">
        <f>D57</f>
        <v>59500</v>
      </c>
      <c r="E56" s="53">
        <f>E57</f>
        <v>34285.9</v>
      </c>
      <c r="F56" s="55">
        <f>F57</f>
        <v>25214.1</v>
      </c>
    </row>
    <row r="57" spans="1:6" s="2" customFormat="1" ht="19.5" customHeight="1">
      <c r="A57" s="5" t="s">
        <v>332</v>
      </c>
      <c r="B57" s="6">
        <v>200</v>
      </c>
      <c r="C57" s="130" t="s">
        <v>81</v>
      </c>
      <c r="D57" s="53">
        <f>D58+D66+D62</f>
        <v>59500</v>
      </c>
      <c r="E57" s="53">
        <f>E58+E66+E62</f>
        <v>34285.9</v>
      </c>
      <c r="F57" s="55">
        <f>F58+F66+F62</f>
        <v>25214.1</v>
      </c>
    </row>
    <row r="58" spans="1:6" s="2" customFormat="1" ht="138.75" customHeight="1">
      <c r="A58" s="5" t="s">
        <v>392</v>
      </c>
      <c r="B58" s="6">
        <v>200</v>
      </c>
      <c r="C58" s="130" t="s">
        <v>82</v>
      </c>
      <c r="D58" s="53">
        <f aca="true" t="shared" si="10" ref="D58:F59">D59</f>
        <v>21500</v>
      </c>
      <c r="E58" s="53">
        <f t="shared" si="10"/>
        <v>12796.45</v>
      </c>
      <c r="F58" s="55">
        <f t="shared" si="10"/>
        <v>8703.55</v>
      </c>
    </row>
    <row r="59" spans="1:6" s="2" customFormat="1" ht="35.25" customHeight="1">
      <c r="A59" s="5" t="s">
        <v>320</v>
      </c>
      <c r="B59" s="6">
        <v>200</v>
      </c>
      <c r="C59" s="130" t="s">
        <v>83</v>
      </c>
      <c r="D59" s="53">
        <f t="shared" si="10"/>
        <v>21500</v>
      </c>
      <c r="E59" s="53">
        <f t="shared" si="10"/>
        <v>12796.45</v>
      </c>
      <c r="F59" s="151">
        <f t="shared" si="10"/>
        <v>8703.55</v>
      </c>
    </row>
    <row r="60" spans="1:6" s="2" customFormat="1" ht="33.75" customHeight="1">
      <c r="A60" s="5" t="s">
        <v>321</v>
      </c>
      <c r="B60" s="6">
        <v>200</v>
      </c>
      <c r="C60" s="130" t="s">
        <v>84</v>
      </c>
      <c r="D60" s="53">
        <f>D61</f>
        <v>21500</v>
      </c>
      <c r="E60" s="53">
        <v>12796.45</v>
      </c>
      <c r="F60" s="53">
        <f>F61</f>
        <v>8703.55</v>
      </c>
    </row>
    <row r="61" spans="1:6" s="2" customFormat="1" ht="35.25" customHeight="1">
      <c r="A61" s="134" t="s">
        <v>309</v>
      </c>
      <c r="B61" s="135">
        <v>200</v>
      </c>
      <c r="C61" s="136" t="s">
        <v>85</v>
      </c>
      <c r="D61" s="137">
        <v>21500</v>
      </c>
      <c r="E61" s="137">
        <v>12796.45</v>
      </c>
      <c r="F61" s="137">
        <f>D61-E61</f>
        <v>8703.55</v>
      </c>
    </row>
    <row r="62" spans="1:6" s="2" customFormat="1" ht="92.25" customHeight="1">
      <c r="A62" s="57" t="s">
        <v>393</v>
      </c>
      <c r="B62" s="6">
        <v>200</v>
      </c>
      <c r="C62" s="130" t="s">
        <v>86</v>
      </c>
      <c r="D62" s="53">
        <f aca="true" t="shared" si="11" ref="D62:F64">D63</f>
        <v>12000</v>
      </c>
      <c r="E62" s="53">
        <f t="shared" si="11"/>
        <v>0</v>
      </c>
      <c r="F62" s="55">
        <f t="shared" si="11"/>
        <v>12000</v>
      </c>
    </row>
    <row r="63" spans="1:6" s="2" customFormat="1" ht="15" customHeight="1">
      <c r="A63" s="5" t="s">
        <v>320</v>
      </c>
      <c r="B63" s="6">
        <v>200</v>
      </c>
      <c r="C63" s="130" t="s">
        <v>87</v>
      </c>
      <c r="D63" s="53">
        <f t="shared" si="11"/>
        <v>12000</v>
      </c>
      <c r="E63" s="53">
        <f t="shared" si="11"/>
        <v>0</v>
      </c>
      <c r="F63" s="55">
        <f t="shared" si="11"/>
        <v>12000</v>
      </c>
    </row>
    <row r="64" spans="1:6" s="2" customFormat="1" ht="15" customHeight="1">
      <c r="A64" s="5" t="s">
        <v>321</v>
      </c>
      <c r="B64" s="6">
        <v>200</v>
      </c>
      <c r="C64" s="130" t="s">
        <v>88</v>
      </c>
      <c r="D64" s="53">
        <f t="shared" si="11"/>
        <v>12000</v>
      </c>
      <c r="E64" s="53">
        <f t="shared" si="11"/>
        <v>0</v>
      </c>
      <c r="F64" s="55">
        <f t="shared" si="11"/>
        <v>12000</v>
      </c>
    </row>
    <row r="65" spans="1:6" s="2" customFormat="1" ht="15" customHeight="1">
      <c r="A65" s="134" t="s">
        <v>309</v>
      </c>
      <c r="B65" s="135">
        <v>200</v>
      </c>
      <c r="C65" s="136" t="s">
        <v>89</v>
      </c>
      <c r="D65" s="137">
        <v>12000</v>
      </c>
      <c r="E65" s="137"/>
      <c r="F65" s="138">
        <f>D65-E65</f>
        <v>12000</v>
      </c>
    </row>
    <row r="66" spans="1:6" s="2" customFormat="1" ht="57" customHeight="1">
      <c r="A66" s="57" t="s">
        <v>394</v>
      </c>
      <c r="B66" s="6">
        <v>200</v>
      </c>
      <c r="C66" s="130" t="s">
        <v>417</v>
      </c>
      <c r="D66" s="53">
        <f aca="true" t="shared" si="12" ref="D66:F67">D67</f>
        <v>26000</v>
      </c>
      <c r="E66" s="53">
        <f t="shared" si="12"/>
        <v>21489.45</v>
      </c>
      <c r="F66" s="55">
        <f t="shared" si="12"/>
        <v>4510.549999999999</v>
      </c>
    </row>
    <row r="67" spans="1:6" s="2" customFormat="1" ht="24" customHeight="1">
      <c r="A67" s="5" t="s">
        <v>150</v>
      </c>
      <c r="B67" s="6">
        <v>200</v>
      </c>
      <c r="C67" s="130" t="s">
        <v>416</v>
      </c>
      <c r="D67" s="53">
        <f t="shared" si="12"/>
        <v>26000</v>
      </c>
      <c r="E67" s="53">
        <f t="shared" si="12"/>
        <v>21489.45</v>
      </c>
      <c r="F67" s="55">
        <f t="shared" si="12"/>
        <v>4510.549999999999</v>
      </c>
    </row>
    <row r="68" spans="1:6" s="2" customFormat="1" ht="21" customHeight="1">
      <c r="A68" s="134" t="s">
        <v>90</v>
      </c>
      <c r="B68" s="135">
        <v>200</v>
      </c>
      <c r="C68" s="136" t="s">
        <v>422</v>
      </c>
      <c r="D68" s="137">
        <v>26000</v>
      </c>
      <c r="E68" s="137">
        <v>21489.45</v>
      </c>
      <c r="F68" s="138">
        <f>D68-E68</f>
        <v>4510.549999999999</v>
      </c>
    </row>
    <row r="69" spans="1:6" ht="18" customHeight="1">
      <c r="A69" s="49" t="s">
        <v>304</v>
      </c>
      <c r="B69" s="6">
        <v>200</v>
      </c>
      <c r="C69" s="130" t="s">
        <v>91</v>
      </c>
      <c r="D69" s="53">
        <f aca="true" t="shared" si="13" ref="D69:F72">D70</f>
        <v>174800</v>
      </c>
      <c r="E69" s="53">
        <f t="shared" si="13"/>
        <v>84706.82</v>
      </c>
      <c r="F69" s="53">
        <f t="shared" si="13"/>
        <v>90093.18</v>
      </c>
    </row>
    <row r="70" spans="1:6" ht="24.75" customHeight="1">
      <c r="A70" s="5" t="s">
        <v>315</v>
      </c>
      <c r="B70" s="6">
        <v>200</v>
      </c>
      <c r="C70" s="130" t="s">
        <v>92</v>
      </c>
      <c r="D70" s="53">
        <f t="shared" si="13"/>
        <v>174800</v>
      </c>
      <c r="E70" s="53">
        <f t="shared" si="13"/>
        <v>84706.82</v>
      </c>
      <c r="F70" s="53">
        <f t="shared" si="13"/>
        <v>90093.18</v>
      </c>
    </row>
    <row r="71" spans="1:6" ht="32.25" customHeight="1">
      <c r="A71" s="5" t="s">
        <v>387</v>
      </c>
      <c r="B71" s="6">
        <v>200</v>
      </c>
      <c r="C71" s="130" t="s">
        <v>93</v>
      </c>
      <c r="D71" s="53">
        <f t="shared" si="13"/>
        <v>174800</v>
      </c>
      <c r="E71" s="53">
        <f t="shared" si="13"/>
        <v>84706.82</v>
      </c>
      <c r="F71" s="53">
        <f t="shared" si="13"/>
        <v>90093.18</v>
      </c>
    </row>
    <row r="72" spans="1:6" ht="16.5" customHeight="1">
      <c r="A72" s="5" t="s">
        <v>332</v>
      </c>
      <c r="B72" s="6">
        <v>200</v>
      </c>
      <c r="C72" s="130" t="s">
        <v>94</v>
      </c>
      <c r="D72" s="53">
        <f t="shared" si="13"/>
        <v>174800</v>
      </c>
      <c r="E72" s="53">
        <f t="shared" si="13"/>
        <v>84706.82</v>
      </c>
      <c r="F72" s="53">
        <f t="shared" si="13"/>
        <v>90093.18</v>
      </c>
    </row>
    <row r="73" spans="1:6" ht="97.5" customHeight="1">
      <c r="A73" s="5" t="s">
        <v>395</v>
      </c>
      <c r="B73" s="6">
        <v>200</v>
      </c>
      <c r="C73" s="130" t="s">
        <v>95</v>
      </c>
      <c r="D73" s="53">
        <f>D74</f>
        <v>174800</v>
      </c>
      <c r="E73" s="53">
        <f>E74</f>
        <v>84706.82</v>
      </c>
      <c r="F73" s="53">
        <f>F74</f>
        <v>90093.18</v>
      </c>
    </row>
    <row r="74" spans="1:6" ht="34.5" customHeight="1">
      <c r="A74" s="5" t="s">
        <v>151</v>
      </c>
      <c r="B74" s="6">
        <v>200</v>
      </c>
      <c r="C74" s="130" t="s">
        <v>96</v>
      </c>
      <c r="D74" s="53">
        <f>D75+D76</f>
        <v>174800</v>
      </c>
      <c r="E74" s="53">
        <f>E75+E76</f>
        <v>84706.82</v>
      </c>
      <c r="F74" s="53">
        <f>F75+F76</f>
        <v>90093.18</v>
      </c>
    </row>
    <row r="75" spans="1:6" ht="21.75" customHeight="1">
      <c r="A75" s="134" t="s">
        <v>331</v>
      </c>
      <c r="B75" s="135">
        <v>200</v>
      </c>
      <c r="C75" s="136" t="s">
        <v>97</v>
      </c>
      <c r="D75" s="137">
        <v>135000</v>
      </c>
      <c r="E75" s="137">
        <v>66687.71</v>
      </c>
      <c r="F75" s="138">
        <f>D75-E75</f>
        <v>68312.29</v>
      </c>
    </row>
    <row r="76" spans="1:6" ht="21.75" customHeight="1">
      <c r="A76" s="134" t="s">
        <v>51</v>
      </c>
      <c r="B76" s="135">
        <v>200</v>
      </c>
      <c r="C76" s="136" t="s">
        <v>348</v>
      </c>
      <c r="D76" s="137">
        <v>39800</v>
      </c>
      <c r="E76" s="137">
        <v>18019.11</v>
      </c>
      <c r="F76" s="138">
        <f>D76-E76</f>
        <v>21780.89</v>
      </c>
    </row>
    <row r="77" spans="1:6" ht="37.5" customHeight="1">
      <c r="A77" s="49" t="s">
        <v>305</v>
      </c>
      <c r="B77" s="6">
        <v>200</v>
      </c>
      <c r="C77" s="130" t="s">
        <v>99</v>
      </c>
      <c r="D77" s="53">
        <f aca="true" t="shared" si="14" ref="D77:F79">D78</f>
        <v>25000</v>
      </c>
      <c r="E77" s="53">
        <f t="shared" si="14"/>
        <v>1326</v>
      </c>
      <c r="F77" s="55">
        <f t="shared" si="14"/>
        <v>5100</v>
      </c>
    </row>
    <row r="78" spans="1:6" ht="45" customHeight="1">
      <c r="A78" s="5" t="s">
        <v>316</v>
      </c>
      <c r="B78" s="6">
        <v>200</v>
      </c>
      <c r="C78" s="130" t="s">
        <v>98</v>
      </c>
      <c r="D78" s="53">
        <f t="shared" si="14"/>
        <v>25000</v>
      </c>
      <c r="E78" s="53">
        <f t="shared" si="14"/>
        <v>1326</v>
      </c>
      <c r="F78" s="55">
        <f t="shared" si="14"/>
        <v>5100</v>
      </c>
    </row>
    <row r="79" spans="1:6" ht="78.75" customHeight="1">
      <c r="A79" s="5" t="s">
        <v>396</v>
      </c>
      <c r="B79" s="6">
        <v>200</v>
      </c>
      <c r="C79" s="130" t="s">
        <v>100</v>
      </c>
      <c r="D79" s="53">
        <f>D80+D84+D87</f>
        <v>25000</v>
      </c>
      <c r="E79" s="53">
        <f>E80+E84+E87</f>
        <v>1326</v>
      </c>
      <c r="F79" s="55">
        <f t="shared" si="14"/>
        <v>5100</v>
      </c>
    </row>
    <row r="80" spans="1:6" ht="23.25" customHeight="1">
      <c r="A80" s="5" t="s">
        <v>157</v>
      </c>
      <c r="B80" s="6">
        <v>200</v>
      </c>
      <c r="C80" s="130" t="s">
        <v>101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397</v>
      </c>
      <c r="B81" s="6">
        <v>200</v>
      </c>
      <c r="C81" s="130" t="s">
        <v>102</v>
      </c>
      <c r="D81" s="53">
        <f aca="true" t="shared" si="15" ref="D81:F82">D82</f>
        <v>5100</v>
      </c>
      <c r="E81" s="53">
        <f t="shared" si="15"/>
        <v>0</v>
      </c>
      <c r="F81" s="55">
        <f t="shared" si="15"/>
        <v>5100</v>
      </c>
    </row>
    <row r="82" spans="1:6" ht="27" customHeight="1">
      <c r="A82" s="5" t="s">
        <v>321</v>
      </c>
      <c r="B82" s="6">
        <v>200</v>
      </c>
      <c r="C82" s="130" t="s">
        <v>103</v>
      </c>
      <c r="D82" s="53">
        <f t="shared" si="15"/>
        <v>5100</v>
      </c>
      <c r="E82" s="53">
        <f t="shared" si="15"/>
        <v>0</v>
      </c>
      <c r="F82" s="55">
        <f t="shared" si="15"/>
        <v>5100</v>
      </c>
    </row>
    <row r="83" spans="1:6" ht="36" customHeight="1">
      <c r="A83" s="134" t="s">
        <v>309</v>
      </c>
      <c r="B83" s="135">
        <v>200</v>
      </c>
      <c r="C83" s="136" t="s">
        <v>104</v>
      </c>
      <c r="D83" s="137">
        <v>5100</v>
      </c>
      <c r="E83" s="137"/>
      <c r="F83" s="138">
        <f>D83-E83</f>
        <v>5100</v>
      </c>
    </row>
    <row r="84" spans="1:6" ht="107.25" customHeight="1">
      <c r="A84" s="143" t="s">
        <v>16</v>
      </c>
      <c r="B84" s="144">
        <v>200</v>
      </c>
      <c r="C84" s="145" t="s">
        <v>17</v>
      </c>
      <c r="D84" s="146">
        <v>17700</v>
      </c>
      <c r="E84" s="146">
        <f>E85</f>
        <v>1326</v>
      </c>
      <c r="F84" s="146">
        <f>F85</f>
        <v>16374</v>
      </c>
    </row>
    <row r="85" spans="1:6" ht="26.25" customHeight="1">
      <c r="A85" s="5" t="s">
        <v>321</v>
      </c>
      <c r="B85" s="144">
        <v>200</v>
      </c>
      <c r="C85" s="145" t="s">
        <v>18</v>
      </c>
      <c r="D85" s="146">
        <v>17700</v>
      </c>
      <c r="E85" s="146">
        <f>E86</f>
        <v>1326</v>
      </c>
      <c r="F85" s="146">
        <f>F86</f>
        <v>16374</v>
      </c>
    </row>
    <row r="86" spans="1:6" ht="36" customHeight="1">
      <c r="A86" s="134" t="s">
        <v>309</v>
      </c>
      <c r="B86" s="135">
        <v>200</v>
      </c>
      <c r="C86" s="136" t="s">
        <v>19</v>
      </c>
      <c r="D86" s="137">
        <v>17700</v>
      </c>
      <c r="E86" s="137">
        <v>1326</v>
      </c>
      <c r="F86" s="137">
        <f>D86-E86</f>
        <v>16374</v>
      </c>
    </row>
    <row r="87" spans="1:6" ht="117" customHeight="1">
      <c r="A87" s="143" t="s">
        <v>20</v>
      </c>
      <c r="B87" s="144">
        <v>200</v>
      </c>
      <c r="C87" s="145" t="s">
        <v>21</v>
      </c>
      <c r="D87" s="146">
        <f>D88</f>
        <v>2200</v>
      </c>
      <c r="E87" s="146"/>
      <c r="F87" s="147"/>
    </row>
    <row r="88" spans="1:6" ht="21" customHeight="1">
      <c r="A88" s="143" t="s">
        <v>321</v>
      </c>
      <c r="B88" s="144">
        <v>200</v>
      </c>
      <c r="C88" s="145" t="s">
        <v>22</v>
      </c>
      <c r="D88" s="146">
        <f>D89</f>
        <v>2200</v>
      </c>
      <c r="E88" s="146"/>
      <c r="F88" s="147"/>
    </row>
    <row r="89" spans="1:6" ht="33.75" customHeight="1">
      <c r="A89" s="134" t="s">
        <v>309</v>
      </c>
      <c r="B89" s="135">
        <v>200</v>
      </c>
      <c r="C89" s="136" t="s">
        <v>23</v>
      </c>
      <c r="D89" s="137">
        <v>2200</v>
      </c>
      <c r="E89" s="137"/>
      <c r="F89" s="138"/>
    </row>
    <row r="90" spans="1:6" ht="16.5" customHeight="1">
      <c r="A90" s="49" t="s">
        <v>306</v>
      </c>
      <c r="B90" s="6">
        <v>200</v>
      </c>
      <c r="C90" s="130" t="s">
        <v>105</v>
      </c>
      <c r="D90" s="53">
        <f aca="true" t="shared" si="16" ref="D90:F92">D91</f>
        <v>556200</v>
      </c>
      <c r="E90" s="53">
        <f t="shared" si="16"/>
        <v>165794.78</v>
      </c>
      <c r="F90" s="55">
        <f t="shared" si="16"/>
        <v>60484.48</v>
      </c>
    </row>
    <row r="91" spans="1:6" ht="13.5" customHeight="1">
      <c r="A91" s="5" t="s">
        <v>317</v>
      </c>
      <c r="B91" s="6">
        <v>200</v>
      </c>
      <c r="C91" s="130" t="s">
        <v>106</v>
      </c>
      <c r="D91" s="53">
        <f t="shared" si="16"/>
        <v>556200</v>
      </c>
      <c r="E91" s="53">
        <f t="shared" si="16"/>
        <v>165794.78</v>
      </c>
      <c r="F91" s="55">
        <f t="shared" si="16"/>
        <v>60484.48</v>
      </c>
    </row>
    <row r="92" spans="1:6" ht="36.75" customHeight="1">
      <c r="A92" s="5" t="s">
        <v>398</v>
      </c>
      <c r="B92" s="6">
        <v>200</v>
      </c>
      <c r="C92" s="130" t="s">
        <v>107</v>
      </c>
      <c r="D92" s="53">
        <f t="shared" si="16"/>
        <v>556200</v>
      </c>
      <c r="E92" s="53">
        <f t="shared" si="16"/>
        <v>165794.78</v>
      </c>
      <c r="F92" s="55">
        <f t="shared" si="16"/>
        <v>60484.48</v>
      </c>
    </row>
    <row r="93" spans="1:6" ht="24" customHeight="1">
      <c r="A93" s="5" t="s">
        <v>158</v>
      </c>
      <c r="B93" s="6">
        <v>200</v>
      </c>
      <c r="C93" s="130" t="s">
        <v>108</v>
      </c>
      <c r="D93" s="53">
        <f>D94+D97+D100+D103</f>
        <v>556200</v>
      </c>
      <c r="E93" s="53">
        <f>E94+E97+E100+E103</f>
        <v>165794.78</v>
      </c>
      <c r="F93" s="55">
        <f>F94+F97+F103</f>
        <v>60484.48</v>
      </c>
    </row>
    <row r="94" spans="1:6" ht="68.25" customHeight="1">
      <c r="A94" s="16" t="s">
        <v>399</v>
      </c>
      <c r="B94" s="6">
        <v>200</v>
      </c>
      <c r="C94" s="130" t="s">
        <v>109</v>
      </c>
      <c r="D94" s="53">
        <f aca="true" t="shared" si="17" ref="D94:F95">D95</f>
        <v>6500</v>
      </c>
      <c r="E94" s="53">
        <f t="shared" si="17"/>
        <v>3206.87</v>
      </c>
      <c r="F94" s="55">
        <f t="shared" si="17"/>
        <v>3293.13</v>
      </c>
    </row>
    <row r="95" spans="1:6" ht="28.5" customHeight="1">
      <c r="A95" s="5" t="s">
        <v>321</v>
      </c>
      <c r="B95" s="6">
        <v>200</v>
      </c>
      <c r="C95" s="130" t="s">
        <v>110</v>
      </c>
      <c r="D95" s="53">
        <f t="shared" si="17"/>
        <v>6500</v>
      </c>
      <c r="E95" s="53">
        <f t="shared" si="17"/>
        <v>3206.87</v>
      </c>
      <c r="F95" s="55">
        <f t="shared" si="17"/>
        <v>3293.13</v>
      </c>
    </row>
    <row r="96" spans="1:6" ht="33.75" customHeight="1">
      <c r="A96" s="134" t="s">
        <v>309</v>
      </c>
      <c r="B96" s="135">
        <v>200</v>
      </c>
      <c r="C96" s="136" t="s">
        <v>111</v>
      </c>
      <c r="D96" s="137">
        <v>6500</v>
      </c>
      <c r="E96" s="137">
        <v>3206.87</v>
      </c>
      <c r="F96" s="138">
        <f>D96-E96</f>
        <v>3293.13</v>
      </c>
    </row>
    <row r="97" spans="1:6" ht="153" customHeight="1">
      <c r="A97" s="5" t="s">
        <v>400</v>
      </c>
      <c r="B97" s="6">
        <v>200</v>
      </c>
      <c r="C97" s="130" t="s">
        <v>25</v>
      </c>
      <c r="D97" s="53">
        <f aca="true" t="shared" si="18" ref="D97:F98">D98</f>
        <v>4600</v>
      </c>
      <c r="E97" s="53">
        <f t="shared" si="18"/>
        <v>4508.65</v>
      </c>
      <c r="F97" s="55">
        <f t="shared" si="18"/>
        <v>91.35000000000036</v>
      </c>
    </row>
    <row r="98" spans="1:6" ht="34.5" customHeight="1">
      <c r="A98" s="5" t="s">
        <v>321</v>
      </c>
      <c r="B98" s="6">
        <v>200</v>
      </c>
      <c r="C98" s="130" t="s">
        <v>26</v>
      </c>
      <c r="D98" s="53">
        <f t="shared" si="18"/>
        <v>4600</v>
      </c>
      <c r="E98" s="53">
        <f t="shared" si="18"/>
        <v>4508.65</v>
      </c>
      <c r="F98" s="55">
        <f t="shared" si="18"/>
        <v>91.35000000000036</v>
      </c>
    </row>
    <row r="99" spans="1:6" ht="39.75" customHeight="1">
      <c r="A99" s="134" t="s">
        <v>309</v>
      </c>
      <c r="B99" s="135">
        <v>200</v>
      </c>
      <c r="C99" s="136" t="s">
        <v>24</v>
      </c>
      <c r="D99" s="137">
        <v>4600</v>
      </c>
      <c r="E99" s="137">
        <v>4508.65</v>
      </c>
      <c r="F99" s="138">
        <f>D99-E99</f>
        <v>91.35000000000036</v>
      </c>
    </row>
    <row r="100" spans="1:6" s="152" customFormat="1" ht="150.75" customHeight="1">
      <c r="A100" s="5" t="s">
        <v>400</v>
      </c>
      <c r="B100" s="6">
        <v>200</v>
      </c>
      <c r="C100" s="130" t="s">
        <v>409</v>
      </c>
      <c r="D100" s="53">
        <f aca="true" t="shared" si="19" ref="D100:F101">D101</f>
        <v>430700</v>
      </c>
      <c r="E100" s="53">
        <f t="shared" si="19"/>
        <v>100779.26</v>
      </c>
      <c r="F100" s="53">
        <f t="shared" si="19"/>
        <v>329920.74</v>
      </c>
    </row>
    <row r="101" spans="1:6" ht="34.5" customHeight="1">
      <c r="A101" s="5" t="s">
        <v>321</v>
      </c>
      <c r="B101" s="6">
        <v>200</v>
      </c>
      <c r="C101" s="130" t="s">
        <v>411</v>
      </c>
      <c r="D101" s="53">
        <f t="shared" si="19"/>
        <v>430700</v>
      </c>
      <c r="E101" s="53">
        <f t="shared" si="19"/>
        <v>100779.26</v>
      </c>
      <c r="F101" s="53">
        <f t="shared" si="19"/>
        <v>329920.74</v>
      </c>
    </row>
    <row r="102" spans="1:6" ht="39.75" customHeight="1">
      <c r="A102" s="134" t="s">
        <v>309</v>
      </c>
      <c r="B102" s="135">
        <v>200</v>
      </c>
      <c r="C102" s="136" t="s">
        <v>410</v>
      </c>
      <c r="D102" s="137">
        <v>430700</v>
      </c>
      <c r="E102" s="137">
        <v>100779.26</v>
      </c>
      <c r="F102" s="137">
        <f>D102-E102</f>
        <v>329920.74</v>
      </c>
    </row>
    <row r="103" spans="1:6" ht="147.75" customHeight="1">
      <c r="A103" s="5" t="s">
        <v>401</v>
      </c>
      <c r="B103" s="6">
        <v>200</v>
      </c>
      <c r="C103" s="130" t="s">
        <v>353</v>
      </c>
      <c r="D103" s="53">
        <f aca="true" t="shared" si="20" ref="D103:F104">D104</f>
        <v>114400</v>
      </c>
      <c r="E103" s="53">
        <f t="shared" si="20"/>
        <v>57300</v>
      </c>
      <c r="F103" s="55">
        <f t="shared" si="20"/>
        <v>57100</v>
      </c>
    </row>
    <row r="104" spans="1:6" ht="33.75" customHeight="1">
      <c r="A104" s="5" t="s">
        <v>321</v>
      </c>
      <c r="B104" s="6">
        <v>200</v>
      </c>
      <c r="C104" s="130" t="s">
        <v>354</v>
      </c>
      <c r="D104" s="53">
        <f t="shared" si="20"/>
        <v>114400</v>
      </c>
      <c r="E104" s="53">
        <f t="shared" si="20"/>
        <v>57300</v>
      </c>
      <c r="F104" s="55">
        <f t="shared" si="20"/>
        <v>57100</v>
      </c>
    </row>
    <row r="105" spans="1:6" ht="33.75" customHeight="1">
      <c r="A105" s="134" t="s">
        <v>309</v>
      </c>
      <c r="B105" s="135">
        <v>200</v>
      </c>
      <c r="C105" s="136" t="s">
        <v>355</v>
      </c>
      <c r="D105" s="137">
        <v>114400</v>
      </c>
      <c r="E105" s="137">
        <v>57300</v>
      </c>
      <c r="F105" s="138">
        <f>D105-E105</f>
        <v>57100</v>
      </c>
    </row>
    <row r="106" spans="1:6" ht="25.5" customHeight="1">
      <c r="A106" s="49" t="s">
        <v>307</v>
      </c>
      <c r="B106" s="6">
        <v>200</v>
      </c>
      <c r="C106" s="130" t="s">
        <v>112</v>
      </c>
      <c r="D106" s="53">
        <f>D115+D107</f>
        <v>626300</v>
      </c>
      <c r="E106" s="53">
        <f>E115+E107</f>
        <v>500370.68000000005</v>
      </c>
      <c r="F106" s="55">
        <f>F115+F107</f>
        <v>105929.31999999998</v>
      </c>
    </row>
    <row r="107" spans="1:6" ht="13.5" customHeight="1">
      <c r="A107" s="5" t="s">
        <v>31</v>
      </c>
      <c r="B107" s="6">
        <v>200</v>
      </c>
      <c r="C107" s="130" t="s">
        <v>32</v>
      </c>
      <c r="D107" s="53">
        <f>D108+D112</f>
        <v>30000</v>
      </c>
      <c r="E107" s="53">
        <f>E108</f>
        <v>0</v>
      </c>
      <c r="F107" s="55">
        <f>F108</f>
        <v>10000</v>
      </c>
    </row>
    <row r="108" spans="1:6" ht="33.75" customHeight="1">
      <c r="A108" s="5" t="s">
        <v>329</v>
      </c>
      <c r="B108" s="6">
        <v>200</v>
      </c>
      <c r="C108" s="130" t="s">
        <v>33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30</v>
      </c>
      <c r="B109" s="6">
        <v>200</v>
      </c>
      <c r="C109" s="130" t="s">
        <v>29</v>
      </c>
      <c r="D109" s="53">
        <f aca="true" t="shared" si="21" ref="D109:F110">D110</f>
        <v>10000</v>
      </c>
      <c r="E109" s="53">
        <f t="shared" si="21"/>
        <v>0</v>
      </c>
      <c r="F109" s="55">
        <f t="shared" si="21"/>
        <v>10000</v>
      </c>
    </row>
    <row r="110" spans="1:6" ht="24" customHeight="1">
      <c r="A110" s="5" t="s">
        <v>321</v>
      </c>
      <c r="B110" s="6">
        <v>200</v>
      </c>
      <c r="C110" s="130" t="s">
        <v>28</v>
      </c>
      <c r="D110" s="53">
        <f t="shared" si="21"/>
        <v>10000</v>
      </c>
      <c r="E110" s="53">
        <f t="shared" si="21"/>
        <v>0</v>
      </c>
      <c r="F110" s="55">
        <f t="shared" si="21"/>
        <v>10000</v>
      </c>
    </row>
    <row r="111" spans="1:6" ht="31.5" customHeight="1">
      <c r="A111" s="134" t="s">
        <v>309</v>
      </c>
      <c r="B111" s="135">
        <v>200</v>
      </c>
      <c r="C111" s="136" t="s">
        <v>27</v>
      </c>
      <c r="D111" s="137">
        <v>10000</v>
      </c>
      <c r="E111" s="137"/>
      <c r="F111" s="138">
        <f>D111-E111</f>
        <v>10000</v>
      </c>
    </row>
    <row r="112" spans="1:6" ht="137.25" customHeight="1">
      <c r="A112" s="143" t="s">
        <v>37</v>
      </c>
      <c r="B112" s="150"/>
      <c r="C112" s="145" t="s">
        <v>36</v>
      </c>
      <c r="D112" s="146">
        <f>D113</f>
        <v>20000</v>
      </c>
      <c r="E112" s="148"/>
      <c r="F112" s="149"/>
    </row>
    <row r="113" spans="1:6" ht="24" customHeight="1">
      <c r="A113" s="5" t="s">
        <v>321</v>
      </c>
      <c r="B113" s="150"/>
      <c r="C113" s="145" t="s">
        <v>34</v>
      </c>
      <c r="D113" s="146">
        <f>D114</f>
        <v>20000</v>
      </c>
      <c r="E113" s="148"/>
      <c r="F113" s="149"/>
    </row>
    <row r="114" spans="1:6" ht="31.5" customHeight="1">
      <c r="A114" s="134" t="s">
        <v>309</v>
      </c>
      <c r="B114" s="135">
        <v>200</v>
      </c>
      <c r="C114" s="136" t="s">
        <v>35</v>
      </c>
      <c r="D114" s="137">
        <v>20000</v>
      </c>
      <c r="E114" s="137"/>
      <c r="F114" s="138"/>
    </row>
    <row r="115" spans="1:6" ht="15" customHeight="1">
      <c r="A115" s="5" t="s">
        <v>318</v>
      </c>
      <c r="B115" s="6">
        <v>200</v>
      </c>
      <c r="C115" s="130" t="s">
        <v>113</v>
      </c>
      <c r="D115" s="53">
        <f>D116</f>
        <v>596300</v>
      </c>
      <c r="E115" s="53">
        <f>E116</f>
        <v>500370.68000000005</v>
      </c>
      <c r="F115" s="55">
        <f>F116</f>
        <v>95929.31999999998</v>
      </c>
    </row>
    <row r="116" spans="1:6" ht="39.75" customHeight="1">
      <c r="A116" s="5" t="s">
        <v>159</v>
      </c>
      <c r="B116" s="6">
        <v>200</v>
      </c>
      <c r="C116" s="130" t="s">
        <v>114</v>
      </c>
      <c r="D116" s="53">
        <f>D117+D121</f>
        <v>596300</v>
      </c>
      <c r="E116" s="53">
        <f>E117+E121</f>
        <v>500370.68000000005</v>
      </c>
      <c r="F116" s="53">
        <f>F117+F121</f>
        <v>95929.31999999998</v>
      </c>
    </row>
    <row r="117" spans="1:6" ht="46.5" customHeight="1">
      <c r="A117" s="5" t="s">
        <v>402</v>
      </c>
      <c r="B117" s="6">
        <v>200</v>
      </c>
      <c r="C117" s="130" t="s">
        <v>415</v>
      </c>
      <c r="D117" s="53">
        <f aca="true" t="shared" si="22" ref="D117:F119">D118</f>
        <v>460200</v>
      </c>
      <c r="E117" s="53">
        <f t="shared" si="22"/>
        <v>381252.21</v>
      </c>
      <c r="F117" s="55">
        <f t="shared" si="22"/>
        <v>78947.78999999998</v>
      </c>
    </row>
    <row r="118" spans="1:6" ht="171.75" customHeight="1">
      <c r="A118" s="5" t="s">
        <v>0</v>
      </c>
      <c r="B118" s="6">
        <v>200</v>
      </c>
      <c r="C118" s="130" t="s">
        <v>414</v>
      </c>
      <c r="D118" s="53">
        <f t="shared" si="22"/>
        <v>460200</v>
      </c>
      <c r="E118" s="53">
        <f t="shared" si="22"/>
        <v>381252.21</v>
      </c>
      <c r="F118" s="55">
        <f t="shared" si="22"/>
        <v>78947.78999999998</v>
      </c>
    </row>
    <row r="119" spans="1:6" ht="37.5" customHeight="1">
      <c r="A119" s="5" t="s">
        <v>321</v>
      </c>
      <c r="B119" s="6">
        <v>200</v>
      </c>
      <c r="C119" s="130" t="s">
        <v>413</v>
      </c>
      <c r="D119" s="53">
        <f t="shared" si="22"/>
        <v>460200</v>
      </c>
      <c r="E119" s="53">
        <f t="shared" si="22"/>
        <v>381252.21</v>
      </c>
      <c r="F119" s="55">
        <f t="shared" si="22"/>
        <v>78947.78999999998</v>
      </c>
    </row>
    <row r="120" spans="1:6" ht="37.5" customHeight="1">
      <c r="A120" s="134" t="s">
        <v>309</v>
      </c>
      <c r="B120" s="135">
        <v>200</v>
      </c>
      <c r="C120" s="136" t="s">
        <v>412</v>
      </c>
      <c r="D120" s="137">
        <v>460200</v>
      </c>
      <c r="E120" s="137">
        <v>381252.21</v>
      </c>
      <c r="F120" s="138">
        <f>D120-E120</f>
        <v>78947.78999999998</v>
      </c>
    </row>
    <row r="121" spans="1:6" ht="35.25" customHeight="1">
      <c r="A121" s="5" t="s">
        <v>1</v>
      </c>
      <c r="B121" s="6">
        <v>200</v>
      </c>
      <c r="C121" s="130" t="s">
        <v>115</v>
      </c>
      <c r="D121" s="53">
        <f>D122+D125</f>
        <v>136100</v>
      </c>
      <c r="E121" s="53">
        <f>E122+E125</f>
        <v>119118.47</v>
      </c>
      <c r="F121" s="55">
        <f>F122+F125</f>
        <v>16981.53</v>
      </c>
    </row>
    <row r="122" spans="1:6" ht="138" customHeight="1">
      <c r="A122" s="5" t="s">
        <v>2</v>
      </c>
      <c r="B122" s="6">
        <v>200</v>
      </c>
      <c r="C122" s="130" t="s">
        <v>116</v>
      </c>
      <c r="D122" s="53">
        <f aca="true" t="shared" si="23" ref="D122:F123">D123</f>
        <v>38900</v>
      </c>
      <c r="E122" s="53">
        <f t="shared" si="23"/>
        <v>37884.78</v>
      </c>
      <c r="F122" s="55">
        <f t="shared" si="23"/>
        <v>1015.2200000000012</v>
      </c>
    </row>
    <row r="123" spans="1:6" ht="25.5" customHeight="1">
      <c r="A123" s="5" t="s">
        <v>321</v>
      </c>
      <c r="B123" s="6">
        <v>200</v>
      </c>
      <c r="C123" s="130" t="s">
        <v>117</v>
      </c>
      <c r="D123" s="53">
        <f t="shared" si="23"/>
        <v>38900</v>
      </c>
      <c r="E123" s="53">
        <f t="shared" si="23"/>
        <v>37884.78</v>
      </c>
      <c r="F123" s="55">
        <f t="shared" si="23"/>
        <v>1015.2200000000012</v>
      </c>
    </row>
    <row r="124" spans="1:6" ht="21.75" customHeight="1">
      <c r="A124" s="134" t="s">
        <v>309</v>
      </c>
      <c r="B124" s="135">
        <v>200</v>
      </c>
      <c r="C124" s="136" t="s">
        <v>118</v>
      </c>
      <c r="D124" s="137">
        <v>38900</v>
      </c>
      <c r="E124" s="137">
        <v>37884.78</v>
      </c>
      <c r="F124" s="138">
        <f>D124-E124</f>
        <v>1015.2200000000012</v>
      </c>
    </row>
    <row r="125" spans="1:6" ht="154.5" customHeight="1">
      <c r="A125" s="5" t="s">
        <v>3</v>
      </c>
      <c r="B125" s="6">
        <v>200</v>
      </c>
      <c r="C125" s="130" t="s">
        <v>119</v>
      </c>
      <c r="D125" s="53">
        <f aca="true" t="shared" si="24" ref="D125:F126">D126</f>
        <v>97200</v>
      </c>
      <c r="E125" s="53">
        <f t="shared" si="24"/>
        <v>81233.69</v>
      </c>
      <c r="F125" s="55">
        <f t="shared" si="24"/>
        <v>15966.309999999998</v>
      </c>
    </row>
    <row r="126" spans="1:6" ht="21.75" customHeight="1">
      <c r="A126" s="5" t="s">
        <v>321</v>
      </c>
      <c r="B126" s="6">
        <v>200</v>
      </c>
      <c r="C126" s="130" t="s">
        <v>120</v>
      </c>
      <c r="D126" s="53">
        <f t="shared" si="24"/>
        <v>97200</v>
      </c>
      <c r="E126" s="53">
        <f t="shared" si="24"/>
        <v>81233.69</v>
      </c>
      <c r="F126" s="55">
        <f t="shared" si="24"/>
        <v>15966.309999999998</v>
      </c>
    </row>
    <row r="127" spans="1:6" ht="33.75" customHeight="1">
      <c r="A127" s="134" t="s">
        <v>309</v>
      </c>
      <c r="B127" s="135">
        <v>200</v>
      </c>
      <c r="C127" s="136" t="s">
        <v>38</v>
      </c>
      <c r="D127" s="137">
        <v>97200</v>
      </c>
      <c r="E127" s="137">
        <v>81233.69</v>
      </c>
      <c r="F127" s="138">
        <f>D127-E127</f>
        <v>15966.309999999998</v>
      </c>
    </row>
    <row r="128" spans="1:6" ht="33.75" customHeight="1">
      <c r="A128" s="49" t="s">
        <v>39</v>
      </c>
      <c r="B128" s="144">
        <v>200</v>
      </c>
      <c r="C128" s="145" t="s">
        <v>44</v>
      </c>
      <c r="D128" s="146">
        <f>D129</f>
        <v>3000</v>
      </c>
      <c r="E128" s="148"/>
      <c r="F128" s="149"/>
    </row>
    <row r="129" spans="1:6" ht="99" customHeight="1">
      <c r="A129" s="143" t="s">
        <v>41</v>
      </c>
      <c r="B129" s="144">
        <v>200</v>
      </c>
      <c r="C129" s="145" t="s">
        <v>42</v>
      </c>
      <c r="D129" s="146">
        <f>D130</f>
        <v>3000</v>
      </c>
      <c r="E129" s="148"/>
      <c r="F129" s="149"/>
    </row>
    <row r="130" spans="1:6" ht="27" customHeight="1">
      <c r="A130" s="5" t="s">
        <v>321</v>
      </c>
      <c r="B130" s="144">
        <v>200</v>
      </c>
      <c r="C130" s="145" t="s">
        <v>43</v>
      </c>
      <c r="D130" s="146">
        <f>D131</f>
        <v>3000</v>
      </c>
      <c r="E130" s="148"/>
      <c r="F130" s="149"/>
    </row>
    <row r="131" spans="1:6" ht="33.75" customHeight="1">
      <c r="A131" s="134" t="s">
        <v>309</v>
      </c>
      <c r="B131" s="135">
        <v>200</v>
      </c>
      <c r="C131" s="136" t="s">
        <v>40</v>
      </c>
      <c r="D131" s="137">
        <v>3000</v>
      </c>
      <c r="E131" s="137"/>
      <c r="F131" s="138"/>
    </row>
    <row r="132" spans="1:6" ht="18" customHeight="1">
      <c r="A132" s="49" t="s">
        <v>45</v>
      </c>
      <c r="B132" s="144">
        <v>200</v>
      </c>
      <c r="C132" s="145" t="s">
        <v>48</v>
      </c>
      <c r="D132" s="146">
        <f>D133</f>
        <v>10000</v>
      </c>
      <c r="E132" s="148"/>
      <c r="F132" s="149"/>
    </row>
    <row r="133" spans="1:6" ht="36" customHeight="1">
      <c r="A133" s="143" t="s">
        <v>46</v>
      </c>
      <c r="B133" s="144">
        <v>200</v>
      </c>
      <c r="C133" s="145" t="s">
        <v>47</v>
      </c>
      <c r="D133" s="146">
        <f>D134</f>
        <v>10000</v>
      </c>
      <c r="E133" s="148"/>
      <c r="F133" s="149"/>
    </row>
    <row r="134" spans="1:6" ht="24" customHeight="1">
      <c r="A134" s="5" t="s">
        <v>321</v>
      </c>
      <c r="B134" s="144">
        <v>200</v>
      </c>
      <c r="C134" s="145" t="s">
        <v>50</v>
      </c>
      <c r="D134" s="146">
        <f>D135</f>
        <v>10000</v>
      </c>
      <c r="E134" s="148"/>
      <c r="F134" s="149"/>
    </row>
    <row r="135" spans="1:6" ht="33.75" customHeight="1">
      <c r="A135" s="134" t="s">
        <v>309</v>
      </c>
      <c r="B135" s="135">
        <v>200</v>
      </c>
      <c r="C135" s="136" t="s">
        <v>49</v>
      </c>
      <c r="D135" s="137">
        <v>10000</v>
      </c>
      <c r="E135" s="137"/>
      <c r="F135" s="138"/>
    </row>
    <row r="136" spans="1:6" ht="12" customHeight="1">
      <c r="A136" s="49" t="s">
        <v>308</v>
      </c>
      <c r="B136" s="6">
        <v>200</v>
      </c>
      <c r="C136" s="130" t="s">
        <v>121</v>
      </c>
      <c r="D136" s="53">
        <f aca="true" t="shared" si="25" ref="D136:F138">D137</f>
        <v>4052400</v>
      </c>
      <c r="E136" s="53">
        <f t="shared" si="25"/>
        <v>2861194.14</v>
      </c>
      <c r="F136" s="55">
        <f t="shared" si="25"/>
        <v>1191205.8599999999</v>
      </c>
    </row>
    <row r="137" spans="1:6" ht="14.25" customHeight="1">
      <c r="A137" s="5" t="s">
        <v>319</v>
      </c>
      <c r="B137" s="6">
        <v>200</v>
      </c>
      <c r="C137" s="130" t="s">
        <v>122</v>
      </c>
      <c r="D137" s="53">
        <f t="shared" si="25"/>
        <v>4052400</v>
      </c>
      <c r="E137" s="53">
        <f t="shared" si="25"/>
        <v>2861194.14</v>
      </c>
      <c r="F137" s="55">
        <f t="shared" si="25"/>
        <v>1191205.8599999999</v>
      </c>
    </row>
    <row r="138" spans="1:6" ht="33" customHeight="1">
      <c r="A138" s="5" t="s">
        <v>4</v>
      </c>
      <c r="B138" s="6">
        <v>200</v>
      </c>
      <c r="C138" s="130" t="s">
        <v>124</v>
      </c>
      <c r="D138" s="53">
        <f t="shared" si="25"/>
        <v>4052400</v>
      </c>
      <c r="E138" s="53">
        <f t="shared" si="25"/>
        <v>2861194.14</v>
      </c>
      <c r="F138" s="55">
        <f t="shared" si="25"/>
        <v>1191205.8599999999</v>
      </c>
    </row>
    <row r="139" spans="1:6" ht="15" customHeight="1">
      <c r="A139" s="5" t="s">
        <v>181</v>
      </c>
      <c r="B139" s="6">
        <v>200</v>
      </c>
      <c r="C139" s="155" t="s">
        <v>123</v>
      </c>
      <c r="D139" s="53">
        <f>D140+D144+D146</f>
        <v>4052400</v>
      </c>
      <c r="E139" s="53">
        <f>E140+E144+E146</f>
        <v>2861194.14</v>
      </c>
      <c r="F139" s="53">
        <f>D139-E139</f>
        <v>1191205.8599999999</v>
      </c>
    </row>
    <row r="140" spans="1:6" ht="102" customHeight="1">
      <c r="A140" s="5" t="s">
        <v>5</v>
      </c>
      <c r="B140" s="6">
        <v>200</v>
      </c>
      <c r="C140" s="130" t="s">
        <v>125</v>
      </c>
      <c r="D140" s="53">
        <f>D141</f>
        <v>3716900</v>
      </c>
      <c r="E140" s="53">
        <f>E141</f>
        <v>2525694.14</v>
      </c>
      <c r="F140" s="53">
        <f>F141</f>
        <v>1191205.8599999999</v>
      </c>
    </row>
    <row r="141" spans="1:6" ht="45.75" customHeight="1">
      <c r="A141" s="5" t="s">
        <v>325</v>
      </c>
      <c r="B141" s="6">
        <v>200</v>
      </c>
      <c r="C141" s="130" t="s">
        <v>126</v>
      </c>
      <c r="D141" s="53">
        <f aca="true" t="shared" si="26" ref="D141:F142">D142</f>
        <v>3716900</v>
      </c>
      <c r="E141" s="53">
        <f t="shared" si="26"/>
        <v>2525694.14</v>
      </c>
      <c r="F141" s="55">
        <f t="shared" si="26"/>
        <v>1191205.8599999999</v>
      </c>
    </row>
    <row r="142" spans="1:6" ht="14.25" customHeight="1">
      <c r="A142" s="5" t="s">
        <v>326</v>
      </c>
      <c r="B142" s="6">
        <v>200</v>
      </c>
      <c r="C142" s="130" t="s">
        <v>127</v>
      </c>
      <c r="D142" s="53">
        <f t="shared" si="26"/>
        <v>3716900</v>
      </c>
      <c r="E142" s="53">
        <f t="shared" si="26"/>
        <v>2525694.14</v>
      </c>
      <c r="F142" s="55">
        <f t="shared" si="26"/>
        <v>1191205.8599999999</v>
      </c>
    </row>
    <row r="143" spans="1:6" ht="66.75" customHeight="1">
      <c r="A143" s="134" t="s">
        <v>312</v>
      </c>
      <c r="B143" s="135">
        <v>200</v>
      </c>
      <c r="C143" s="136" t="s">
        <v>128</v>
      </c>
      <c r="D143" s="137">
        <v>3716900</v>
      </c>
      <c r="E143" s="137">
        <v>2525694.14</v>
      </c>
      <c r="F143" s="138">
        <f>D143-E143</f>
        <v>1191205.8599999999</v>
      </c>
    </row>
    <row r="144" spans="1:6" s="154" customFormat="1" ht="123.75" customHeight="1">
      <c r="A144" s="57" t="s">
        <v>426</v>
      </c>
      <c r="B144" s="6">
        <v>200</v>
      </c>
      <c r="C144" s="130" t="s">
        <v>428</v>
      </c>
      <c r="D144" s="53">
        <v>317700</v>
      </c>
      <c r="E144" s="53">
        <v>317700</v>
      </c>
      <c r="F144" s="55">
        <f>D144-E144</f>
        <v>0</v>
      </c>
    </row>
    <row r="145" spans="1:6" s="154" customFormat="1" ht="63.75" customHeight="1">
      <c r="A145" s="134" t="s">
        <v>312</v>
      </c>
      <c r="B145" s="135">
        <v>200</v>
      </c>
      <c r="C145" s="136" t="s">
        <v>427</v>
      </c>
      <c r="D145" s="137">
        <v>317700</v>
      </c>
      <c r="E145" s="137">
        <v>317700</v>
      </c>
      <c r="F145" s="138">
        <f>D145-E145</f>
        <v>0</v>
      </c>
    </row>
    <row r="146" spans="1:6" s="154" customFormat="1" ht="108" customHeight="1">
      <c r="A146" s="57" t="s">
        <v>429</v>
      </c>
      <c r="B146" s="6">
        <v>200</v>
      </c>
      <c r="C146" s="130" t="s">
        <v>430</v>
      </c>
      <c r="D146" s="146">
        <f>D147</f>
        <v>17800</v>
      </c>
      <c r="E146" s="148">
        <f>E147</f>
        <v>17800</v>
      </c>
      <c r="F146" s="148">
        <f>D146-E146</f>
        <v>0</v>
      </c>
    </row>
    <row r="147" spans="1:6" s="154" customFormat="1" ht="63.75" customHeight="1">
      <c r="A147" s="134" t="s">
        <v>312</v>
      </c>
      <c r="B147" s="135">
        <v>200</v>
      </c>
      <c r="C147" s="136" t="s">
        <v>431</v>
      </c>
      <c r="D147" s="137">
        <v>17800</v>
      </c>
      <c r="E147" s="156">
        <v>17800</v>
      </c>
      <c r="F147" s="137">
        <f>D147-E147</f>
        <v>0</v>
      </c>
    </row>
    <row r="148" spans="1:6" s="18" customFormat="1" ht="15.75" customHeight="1">
      <c r="A148" s="49" t="s">
        <v>148</v>
      </c>
      <c r="B148" s="6">
        <v>200</v>
      </c>
      <c r="C148" s="42" t="s">
        <v>129</v>
      </c>
      <c r="D148" s="53">
        <f aca="true" t="shared" si="27" ref="D148:F151">D149</f>
        <v>56000</v>
      </c>
      <c r="E148" s="53">
        <f t="shared" si="27"/>
        <v>36295.56</v>
      </c>
      <c r="F148" s="55">
        <f t="shared" si="27"/>
        <v>19704.440000000002</v>
      </c>
    </row>
    <row r="149" spans="1:6" s="18" customFormat="1" ht="15.75" customHeight="1">
      <c r="A149" s="57" t="s">
        <v>147</v>
      </c>
      <c r="B149" s="6">
        <v>200</v>
      </c>
      <c r="C149" s="42" t="s">
        <v>130</v>
      </c>
      <c r="D149" s="53">
        <f t="shared" si="27"/>
        <v>56000</v>
      </c>
      <c r="E149" s="53">
        <f t="shared" si="27"/>
        <v>36295.56</v>
      </c>
      <c r="F149" s="55">
        <f t="shared" si="27"/>
        <v>19704.440000000002</v>
      </c>
    </row>
    <row r="150" spans="1:6" s="18" customFormat="1" ht="21.75" customHeight="1">
      <c r="A150" s="57" t="s">
        <v>387</v>
      </c>
      <c r="B150" s="6">
        <v>200</v>
      </c>
      <c r="C150" s="42" t="s">
        <v>131</v>
      </c>
      <c r="D150" s="53">
        <f t="shared" si="27"/>
        <v>56000</v>
      </c>
      <c r="E150" s="53">
        <f t="shared" si="27"/>
        <v>36295.56</v>
      </c>
      <c r="F150" s="55">
        <f t="shared" si="27"/>
        <v>19704.440000000002</v>
      </c>
    </row>
    <row r="151" spans="1:6" s="18" customFormat="1" ht="21" customHeight="1">
      <c r="A151" s="57" t="s">
        <v>332</v>
      </c>
      <c r="B151" s="6">
        <v>200</v>
      </c>
      <c r="C151" s="42" t="s">
        <v>132</v>
      </c>
      <c r="D151" s="53">
        <f t="shared" si="27"/>
        <v>56000</v>
      </c>
      <c r="E151" s="53">
        <f t="shared" si="27"/>
        <v>36295.56</v>
      </c>
      <c r="F151" s="55">
        <f t="shared" si="27"/>
        <v>19704.440000000002</v>
      </c>
    </row>
    <row r="152" spans="1:6" s="18" customFormat="1" ht="113.25" customHeight="1">
      <c r="A152" s="57" t="s">
        <v>6</v>
      </c>
      <c r="B152" s="6">
        <v>200</v>
      </c>
      <c r="C152" s="42" t="s">
        <v>133</v>
      </c>
      <c r="D152" s="53">
        <f aca="true" t="shared" si="28" ref="D152:F153">D153</f>
        <v>56000</v>
      </c>
      <c r="E152" s="53">
        <f t="shared" si="28"/>
        <v>36295.56</v>
      </c>
      <c r="F152" s="55">
        <f t="shared" si="28"/>
        <v>19704.440000000002</v>
      </c>
    </row>
    <row r="153" spans="1:6" s="18" customFormat="1" ht="36.75" customHeight="1">
      <c r="A153" s="57" t="s">
        <v>137</v>
      </c>
      <c r="B153" s="6"/>
      <c r="C153" s="140" t="s">
        <v>136</v>
      </c>
      <c r="D153" s="53">
        <f t="shared" si="28"/>
        <v>56000</v>
      </c>
      <c r="E153" s="53">
        <f t="shared" si="28"/>
        <v>36295.56</v>
      </c>
      <c r="F153" s="55">
        <f t="shared" si="28"/>
        <v>19704.440000000002</v>
      </c>
    </row>
    <row r="154" spans="1:6" ht="44.25" customHeight="1">
      <c r="A154" s="134" t="s">
        <v>135</v>
      </c>
      <c r="B154" s="135">
        <v>200</v>
      </c>
      <c r="C154" s="139" t="s">
        <v>134</v>
      </c>
      <c r="D154" s="137">
        <v>56000</v>
      </c>
      <c r="E154" s="137">
        <v>36295.56</v>
      </c>
      <c r="F154" s="138">
        <f>D154-E154</f>
        <v>19704.440000000002</v>
      </c>
    </row>
    <row r="155" spans="1:6" ht="15.75" customHeight="1">
      <c r="A155" s="49" t="s">
        <v>182</v>
      </c>
      <c r="B155" s="6">
        <v>200</v>
      </c>
      <c r="C155" s="130" t="s">
        <v>138</v>
      </c>
      <c r="D155" s="53">
        <f aca="true" t="shared" si="29" ref="D155:F157">D156</f>
        <v>5000</v>
      </c>
      <c r="E155" s="53">
        <f t="shared" si="29"/>
        <v>0</v>
      </c>
      <c r="F155" s="55">
        <f t="shared" si="29"/>
        <v>5000</v>
      </c>
    </row>
    <row r="156" spans="1:6" ht="9.75" customHeight="1">
      <c r="A156" s="5" t="s">
        <v>183</v>
      </c>
      <c r="B156" s="6">
        <v>200</v>
      </c>
      <c r="C156" s="130" t="s">
        <v>139</v>
      </c>
      <c r="D156" s="53">
        <f t="shared" si="29"/>
        <v>5000</v>
      </c>
      <c r="E156" s="53">
        <f t="shared" si="29"/>
        <v>0</v>
      </c>
      <c r="F156" s="55">
        <f t="shared" si="29"/>
        <v>5000</v>
      </c>
    </row>
    <row r="157" spans="1:6" ht="42.75" customHeight="1">
      <c r="A157" s="5" t="s">
        <v>7</v>
      </c>
      <c r="B157" s="6">
        <v>200</v>
      </c>
      <c r="C157" s="130" t="s">
        <v>140</v>
      </c>
      <c r="D157" s="53">
        <f t="shared" si="29"/>
        <v>5000</v>
      </c>
      <c r="E157" s="53">
        <f t="shared" si="29"/>
        <v>0</v>
      </c>
      <c r="F157" s="55">
        <f t="shared" si="29"/>
        <v>5000</v>
      </c>
    </row>
    <row r="158" spans="1:6" ht="35.25" customHeight="1">
      <c r="A158" s="5" t="s">
        <v>8</v>
      </c>
      <c r="B158" s="6">
        <v>200</v>
      </c>
      <c r="C158" s="130" t="s">
        <v>141</v>
      </c>
      <c r="D158" s="53">
        <f aca="true" t="shared" si="30" ref="D158:F159">D160</f>
        <v>5000</v>
      </c>
      <c r="E158" s="53">
        <f>E160</f>
        <v>0</v>
      </c>
      <c r="F158" s="55">
        <f t="shared" si="30"/>
        <v>5000</v>
      </c>
    </row>
    <row r="159" spans="1:6" ht="123.75">
      <c r="A159" s="5" t="s">
        <v>9</v>
      </c>
      <c r="B159" s="6">
        <v>200</v>
      </c>
      <c r="C159" s="130" t="s">
        <v>142</v>
      </c>
      <c r="D159" s="53">
        <f t="shared" si="30"/>
        <v>5000</v>
      </c>
      <c r="E159" s="53">
        <f>E161</f>
        <v>0</v>
      </c>
      <c r="F159" s="55">
        <f t="shared" si="30"/>
        <v>5000</v>
      </c>
    </row>
    <row r="160" spans="1:6" ht="23.25" customHeight="1">
      <c r="A160" s="5" t="s">
        <v>321</v>
      </c>
      <c r="B160" s="6">
        <v>200</v>
      </c>
      <c r="C160" s="130" t="s">
        <v>143</v>
      </c>
      <c r="D160" s="53">
        <f>D161</f>
        <v>5000</v>
      </c>
      <c r="E160" s="53">
        <f>E161</f>
        <v>0</v>
      </c>
      <c r="F160" s="55">
        <f>F161</f>
        <v>5000</v>
      </c>
    </row>
    <row r="161" spans="1:6" ht="32.25" customHeight="1">
      <c r="A161" s="134" t="s">
        <v>309</v>
      </c>
      <c r="B161" s="135">
        <v>200</v>
      </c>
      <c r="C161" s="136" t="s">
        <v>144</v>
      </c>
      <c r="D161" s="137">
        <v>5000</v>
      </c>
      <c r="E161" s="137"/>
      <c r="F161" s="138">
        <f>D161-E161</f>
        <v>5000</v>
      </c>
    </row>
    <row r="162" spans="1:6" ht="21" customHeight="1">
      <c r="A162" s="5" t="s">
        <v>202</v>
      </c>
      <c r="B162" s="59">
        <v>450</v>
      </c>
      <c r="C162" s="130" t="s">
        <v>201</v>
      </c>
      <c r="D162" s="53">
        <v>-47000</v>
      </c>
      <c r="E162" s="53">
        <f>'доходы '!E16-расходы!E7</f>
        <v>64987.33999999985</v>
      </c>
      <c r="F162" s="55">
        <f>'доходы '!F16-расходы!F7</f>
        <v>-111987.33999999985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-64987.33999999985</v>
      </c>
      <c r="F11" s="45">
        <f>D11-E11</f>
        <v>111987.33999999985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-64987.33999999985</v>
      </c>
      <c r="F12" s="45">
        <f>D12-E12</f>
        <v>111987.33999999985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-64987.33999999985</v>
      </c>
      <c r="F13" s="45">
        <f>D13-E13</f>
        <v>111987.33999999985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-9744100</v>
      </c>
      <c r="E14" s="20">
        <f t="shared" si="0"/>
        <v>-7004408.31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-9744100</v>
      </c>
      <c r="E15" s="20">
        <f t="shared" si="0"/>
        <v>-7004408.31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-9744100</v>
      </c>
      <c r="E16" s="20">
        <f t="shared" si="0"/>
        <v>-7004408.31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-9744100</v>
      </c>
      <c r="E17" s="20">
        <f>-'доходы '!E16</f>
        <v>-7004408.31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9791100</v>
      </c>
      <c r="E18" s="20">
        <f t="shared" si="1"/>
        <v>6939420.97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9791100</v>
      </c>
      <c r="E19" s="20">
        <f t="shared" si="1"/>
        <v>6939420.97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9791100</v>
      </c>
      <c r="E20" s="20">
        <f t="shared" si="1"/>
        <v>6939420.97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9791100</v>
      </c>
      <c r="E21" s="20">
        <f>расходы!E7</f>
        <v>6939420.97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403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404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405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438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2016-10-04T06:10:43Z</cp:lastPrinted>
  <dcterms:created xsi:type="dcterms:W3CDTF">1999-06-18T11:49:53Z</dcterms:created>
  <dcterms:modified xsi:type="dcterms:W3CDTF">2016-10-04T06:11:44Z</dcterms:modified>
  <cp:category/>
  <cp:version/>
  <cp:contentType/>
  <cp:contentStatus/>
</cp:coreProperties>
</file>