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2"/>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<sst xmlns="http://schemas.openxmlformats.org/spreadsheetml/2006/main" count="724" uniqueCount="544">
  <si>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</si>
  <si>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</si>
  <si>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</si>
  <si>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</si>
  <si>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</si>
  <si>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</si>
  <si>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</si>
  <si>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951 0409 0717348 244 310</t>
  </si>
  <si>
    <t>951 0409 0717348 244 300</t>
  </si>
  <si>
    <t>"01 октября 2014  г.</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</si>
  <si>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</si>
  <si>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</si>
  <si>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</si>
  <si>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</si>
  <si>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</si>
  <si>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</si>
  <si>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</si>
  <si>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</si>
  <si>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951 0409 0710352 244 225</t>
  </si>
  <si>
    <t xml:space="preserve">                                                на  1 октября  2014  г.</t>
  </si>
  <si>
    <t>01.10.2014</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</si>
  <si>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</si>
  <si>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</si>
  <si>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</si>
  <si>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</si>
  <si>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</si>
  <si>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</si>
  <si>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</si>
  <si>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</si>
  <si>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</si>
  <si>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</si>
  <si>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</si>
  <si>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</si>
  <si>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</si>
  <si>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</si>
  <si>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</si>
  <si>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</si>
  <si>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</si>
  <si>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</si>
  <si>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</si>
  <si>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</si>
  <si>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</si>
  <si>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</si>
  <si>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</si>
  <si>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</si>
  <si>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</si>
  <si>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</si>
  <si>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</si>
  <si>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</si>
  <si>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</si>
  <si>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</si>
  <si>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</si>
  <si>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</si>
  <si>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</si>
  <si>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</si>
  <si>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</si>
  <si>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</si>
  <si>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</si>
  <si>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</si>
  <si>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</si>
  <si>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</si>
  <si>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</si>
  <si>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</si>
  <si>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</si>
  <si>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</si>
  <si>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</si>
  <si>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</si>
  <si>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</si>
  <si>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</si>
  <si>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</si>
  <si>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</si>
  <si>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</si>
  <si>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</si>
  <si>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</si>
  <si>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</si>
  <si>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</si>
  <si>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</si>
  <si>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</si>
  <si>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</si>
  <si>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</si>
  <si>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</si>
  <si>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</si>
  <si>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</si>
  <si>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</si>
  <si>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</si>
  <si>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</si>
  <si>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</si>
  <si>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</si>
  <si>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</si>
  <si>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</si>
  <si>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</si>
  <si>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</si>
  <si>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</si>
  <si>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</si>
  <si>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</si>
  <si>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</si>
  <si>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</si>
  <si>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</si>
  <si>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</si>
  <si>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</si>
  <si>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</si>
  <si>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</si>
  <si>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</si>
  <si>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</si>
  <si>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</si>
  <si>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</si>
  <si>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</si>
  <si>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</si>
  <si>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</si>
  <si>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</si>
  <si>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</si>
  <si>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</si>
  <si>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</si>
  <si>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</si>
  <si>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</si>
  <si>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</si>
  <si>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</si>
  <si>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1  05  01011  01  2000  110</t>
  </si>
  <si>
    <t xml:space="preserve">  1  06  06013  10  1000  110</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</si>
  <si>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</si>
  <si>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</si>
  <si>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</si>
  <si>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</si>
  <si>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</si>
  <si>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</si>
  <si>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</si>
  <si>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</si>
  <si>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</si>
  <si>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</si>
  <si>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</si>
  <si>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</si>
  <si>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</si>
  <si>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</si>
  <si>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</si>
  <si>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</si>
  <si>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</si>
  <si>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</si>
  <si>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</si>
  <si>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</si>
  <si>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</si>
  <si>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</si>
  <si>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</si>
  <si>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</si>
  <si>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</si>
  <si>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</si>
  <si>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</si>
  <si>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</si>
  <si>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</si>
  <si>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</si>
  <si>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</si>
  <si>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</si>
  <si>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</si>
  <si>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</si>
  <si>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</si>
  <si>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</si>
  <si>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</si>
  <si>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</si>
  <si>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</si>
  <si>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</si>
  <si>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</si>
  <si>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</si>
  <si>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951 0502 9997107 810 242</t>
  </si>
  <si>
    <t>951 0502 9997107 810 240</t>
  </si>
  <si>
    <t>951 0502 9997107 810 000</t>
  </si>
  <si>
    <t>951 0502 9997107 000 000</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</si>
  <si>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</si>
  <si>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</si>
  <si>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</si>
  <si>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</si>
  <si>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</si>
  <si>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</si>
  <si>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</si>
  <si>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</si>
  <si>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</si>
  <si>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</si>
  <si>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</si>
  <si>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</si>
  <si>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951 0409 0712240 200 000</t>
  </si>
  <si>
    <t>951 0409 0712240 240 200</t>
  </si>
  <si>
    <t>951 0502 0812261 244 300</t>
  </si>
  <si>
    <t>951 0502 0812261 244 310</t>
  </si>
  <si>
    <t xml:space="preserve">951 0409 0717349 244 310 </t>
  </si>
  <si>
    <t xml:space="preserve">951 0409 0717349 244 300 </t>
  </si>
  <si>
    <t>951 0502 0812261 244 340</t>
  </si>
  <si>
    <t>951 0503 0132303 244 300</t>
  </si>
  <si>
    <t>951 0503 0132303 244 340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</si>
  <si>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</si>
  <si>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</si>
  <si>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</si>
  <si>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</si>
  <si>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</si>
  <si>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</si>
  <si>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</si>
  <si>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</si>
  <si>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</si>
  <si>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</si>
  <si>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</si>
  <si>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</si>
  <si>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</si>
  <si>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</si>
  <si>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</si>
  <si>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</si>
  <si>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</si>
  <si>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</si>
  <si>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</si>
  <si>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</si>
  <si>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</si>
  <si>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</si>
  <si>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</si>
  <si>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</si>
  <si>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</si>
  <si>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</si>
  <si>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</si>
  <si>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</si>
  <si>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</si>
  <si>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</si>
  <si>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</si>
  <si>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</si>
  <si>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</si>
  <si>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Софинансирование расходов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</si>
  <si>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951 0406 0527336 000 000</t>
  </si>
  <si>
    <t>951 0406 0527336 240 000</t>
  </si>
  <si>
    <t>951 0406 0527336 244 220</t>
  </si>
  <si>
    <t>951 0406 0527336 244 226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</si>
  <si>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</si>
  <si>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</si>
  <si>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</si>
  <si>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</si>
  <si>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</si>
  <si>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</si>
  <si>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</si>
  <si>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</si>
  <si>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</si>
  <si>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</si>
  <si>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</si>
  <si>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</si>
  <si>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</si>
  <si>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Увеличение стоимости основных средств</t>
  </si>
  <si>
    <t>951 0503 9997107 244 310</t>
  </si>
  <si>
    <t>951 0503 9997107 244 300</t>
  </si>
  <si>
    <t>951 0503 9997107 244 000</t>
  </si>
  <si>
    <t>951 0503 9997107 240 000</t>
  </si>
  <si>
    <t>951 0503 9997107 000 000</t>
  </si>
  <si>
    <t>Иные межбюджетные трансферты на погашение кредиторской задолженности в рамках непрограмных расходов государственных органов РО</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</si>
  <si>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</si>
  <si>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</si>
  <si>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</si>
  <si>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</si>
  <si>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</si>
  <si>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</si>
  <si>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</si>
  <si>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</si>
  <si>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</si>
  <si>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</si>
  <si>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</si>
  <si>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</si>
  <si>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</si>
  <si>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</si>
  <si>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</si>
  <si>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</si>
  <si>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</si>
  <si>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</si>
  <si>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</si>
  <si>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</si>
  <si>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</si>
  <si>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</si>
  <si>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</si>
  <si>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</si>
  <si>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</si>
  <si>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</si>
  <si>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</si>
  <si>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</si>
  <si>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</si>
  <si>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</si>
  <si>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 xml:space="preserve">  1  06  06000  00  0000  110</t>
  </si>
  <si>
    <t xml:space="preserve">  1  06  06010  00  0000  110</t>
  </si>
  <si>
    <t xml:space="preserve">  1  06  06013  10  2000  110</t>
  </si>
  <si>
    <t xml:space="preserve">  1  06  06020  00  0000  110</t>
  </si>
  <si>
    <t xml:space="preserve">  1  06  06023  10  0000  110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</si>
  <si>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</si>
  <si>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</si>
  <si>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</si>
  <si>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</si>
  <si>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</si>
  <si>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</si>
  <si>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1  11  05010  00  0000  120</t>
  </si>
  <si>
    <t xml:space="preserve">  1  11  05013  10  0000  120</t>
  </si>
  <si>
    <t xml:space="preserve"> 1 11 05020 00 0000 120</t>
  </si>
  <si>
    <t xml:space="preserve"> 1 11 05025 10 0000 120</t>
  </si>
  <si>
    <t xml:space="preserve">  1  14  00000  00  0000  000</t>
  </si>
  <si>
    <t xml:space="preserve">  1  14  06000  00  0000  430</t>
  </si>
  <si>
    <t xml:space="preserve">  1  14  06010  00  0000  430</t>
  </si>
  <si>
    <t xml:space="preserve">  1  14  06013  10  0000  430</t>
  </si>
  <si>
    <t xml:space="preserve"> 1 16 90050 00 0000 140 </t>
  </si>
  <si>
    <t xml:space="preserve"> 1 16 9005010 10 0000 140</t>
  </si>
  <si>
    <t xml:space="preserve">  1  17  01000  00  0000  180</t>
  </si>
  <si>
    <t xml:space="preserve">  1  17  01050  10  0000  180</t>
  </si>
  <si>
    <t xml:space="preserve">  2  02  00000  00  0000  000</t>
  </si>
  <si>
    <t xml:space="preserve">  2  02  01000  00  0000  151</t>
  </si>
  <si>
    <t xml:space="preserve">  2  02  01001  00  0000  151</t>
  </si>
  <si>
    <t xml:space="preserve">  1  06  06013  10  3000  110</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</si>
  <si>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</si>
  <si>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</si>
  <si>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</si>
  <si>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</si>
  <si>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</si>
  <si>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</si>
  <si>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</si>
  <si>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</si>
  <si>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</si>
  <si>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</si>
  <si>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951 0409 0710352 244 220</t>
  </si>
  <si>
    <t>951 0409 0710352 244 000</t>
  </si>
  <si>
    <t>951 0409 0710352 240 000</t>
  </si>
  <si>
    <t>951 0409 0710352 200 000</t>
  </si>
  <si>
    <t>Расходы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</si>
  <si>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951 0409 0717348 000 000</t>
  </si>
  <si>
    <t>951 0409 0717348 240 000</t>
  </si>
  <si>
    <t>951 0409 0717348 244 000</t>
  </si>
  <si>
    <t>Софинансирование расходов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</si>
  <si>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 xml:space="preserve">951 0409 0717349 000 000 </t>
  </si>
  <si>
    <t xml:space="preserve">951 0409 0717349 244 220 </t>
  </si>
  <si>
    <t xml:space="preserve">951 0409 0717349 240 000 </t>
  </si>
  <si>
    <t xml:space="preserve">951 0409 0717349 244 000 </t>
  </si>
  <si>
    <t>951 0502 0127366 810 000</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</si>
  <si>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</si>
  <si>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951 0502 0127366 810 242</t>
  </si>
  <si>
    <t>951 0502 0127366 810 240</t>
  </si>
  <si>
    <t>951 0502 0127366 000 000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</si>
  <si>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</si>
  <si>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951 0502 0120366 810 242</t>
  </si>
  <si>
    <t>951 0502 0120366 810 240</t>
  </si>
  <si>
    <t>951 0502 0120366 810 000</t>
  </si>
  <si>
    <t>951 0502 0120366 000 000</t>
  </si>
  <si>
    <t>951 0502 0812261 244 226</t>
  </si>
  <si>
    <t>951 0502 0812261 244 220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</si>
  <si>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</si>
  <si>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</si>
  <si>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</si>
  <si>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</si>
  <si>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</si>
  <si>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</si>
  <si>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</si>
  <si>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</si>
  <si>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</si>
  <si>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</si>
  <si>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</si>
  <si>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</si>
  <si>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</si>
  <si>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</si>
  <si>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</si>
  <si>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</si>
  <si>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</si>
  <si>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</si>
  <si>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</si>
  <si>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</si>
  <si>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</si>
  <si>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</si>
  <si>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</si>
  <si>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</si>
  <si>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</si>
  <si>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</si>
  <si>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</si>
  <si>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</si>
  <si>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</si>
  <si>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</si>
  <si>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</si>
  <si>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</si>
  <si>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</si>
  <si>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</si>
  <si>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</si>
  <si>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</si>
  <si>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</si>
  <si>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</si>
  <si>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</si>
  <si>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</si>
  <si>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</si>
  <si>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</si>
  <si>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</si>
  <si>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</si>
  <si>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</si>
  <si>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</si>
  <si>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</si>
  <si>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</si>
  <si>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</si>
  <si>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</si>
  <si>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</si>
  <si>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</si>
  <si>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</si>
  <si>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</si>
  <si>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</si>
  <si>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</si>
  <si>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</si>
  <si>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</si>
  <si>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</si>
  <si>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</si>
  <si>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</si>
  <si>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</si>
  <si>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</si>
  <si>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</si>
  <si>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</si>
  <si>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</si>
  <si>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</si>
  <si>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</si>
  <si>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</si>
  <si>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</si>
  <si>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</si>
  <si>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</si>
  <si>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</si>
  <si>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</si>
  <si>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</si>
  <si>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</si>
  <si>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</si>
  <si>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</si>
  <si>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</si>
  <si>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</si>
  <si>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</si>
  <si>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</si>
  <si>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</si>
  <si>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</si>
  <si>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</si>
  <si>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951 0113 8919999 852 290</t>
  </si>
  <si>
    <t>951 0113 8919999 852 000</t>
  </si>
  <si>
    <t>951 01 13 9992296 244 226</t>
  </si>
  <si>
    <t>951 01 13 9992296 244 220</t>
  </si>
  <si>
    <t>951 01 13 9992296 244 000</t>
  </si>
  <si>
    <t>951 01 13 9992296 240 000</t>
  </si>
  <si>
    <t>951 01 13 9992296 200 000</t>
  </si>
  <si>
    <t>951 01 13 9992296 000 000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</si>
  <si>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</si>
  <si>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</si>
  <si>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</si>
  <si>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</si>
  <si>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</si>
  <si>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</si>
  <si>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</si>
  <si>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</si>
  <si>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</si>
  <si>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</si>
  <si>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</si>
  <si>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</si>
  <si>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Межбюджетные трансферты за счет средств резервного фонда Правительства Ростовской области</t>
  </si>
  <si>
    <t>951 0801 0419010 244 310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</si>
  <si>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</si>
  <si>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</si>
  <si>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</si>
  <si>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</si>
  <si>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</si>
  <si>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</si>
  <si>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</si>
  <si>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</si>
  <si>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</si>
  <si>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</si>
  <si>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</si>
  <si>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</si>
  <si>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</si>
  <si>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Прочие работы ,услуги</t>
  </si>
  <si>
    <t xml:space="preserve">951 0409 0717349 244 226 </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</si>
  <si>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</si>
  <si>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</si>
  <si>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</si>
  <si>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</si>
  <si>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</si>
  <si>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</si>
  <si>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</si>
  <si>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</si>
  <si>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</si>
  <si>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</si>
  <si>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</si>
  <si>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</si>
  <si>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</si>
  <si>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</si>
  <si>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</si>
  <si>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</si>
  <si>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</si>
  <si>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</si>
  <si>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</si>
  <si>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</si>
  <si>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</si>
  <si>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</si>
  <si>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</si>
  <si>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</si>
  <si>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</si>
  <si>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</si>
  <si>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</si>
  <si>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</si>
  <si>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</si>
  <si>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</si>
  <si>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</si>
  <si>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</si>
  <si>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</si>
  <si>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</si>
  <si>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</si>
  <si>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</si>
  <si>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</si>
  <si>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</si>
  <si>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</si>
  <si>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</si>
  <si>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</si>
  <si>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</si>
  <si>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</si>
  <si>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</si>
  <si>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</si>
  <si>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</si>
  <si>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</si>
  <si>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</si>
  <si>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</si>
  <si>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</si>
  <si>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</si>
  <si>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</si>
  <si>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</si>
  <si>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</si>
  <si>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</si>
  <si>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</si>
  <si>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</si>
  <si>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</si>
  <si>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</si>
  <si>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</si>
  <si>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</si>
  <si>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</si>
  <si>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</si>
  <si>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</si>
  <si>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</si>
  <si>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951 0409 0717351 244 225</t>
  </si>
  <si>
    <t>951 1101 0612195 244 290</t>
  </si>
  <si>
    <t>951 0409 0717351 244 220</t>
  </si>
  <si>
    <t>БЛАГОУСТРОЙСТВО</t>
  </si>
  <si>
    <t>951 0605 0529999 244 226</t>
  </si>
  <si>
    <t>951 0605 0529999 244 220</t>
  </si>
  <si>
    <t>951 0605 0529999 244 000</t>
  </si>
  <si>
    <t>951 0605 0529999 240 000</t>
  </si>
  <si>
    <t>951 0605 0529999 000 000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</si>
  <si>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</si>
  <si>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</si>
  <si>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</si>
  <si>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</si>
  <si>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 xml:space="preserve"> 1 16 510400 00 0000 140 </t>
  </si>
  <si>
    <t>116 510400 02 0000 140</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</si>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</sst>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9">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6" fillId="19" borderId="0" xfId="0" applyFont="1" applyFill="1" applyAlignment="1">
      <alignment/>
    </xf>
    <xf numFmtId="0" fontId="10" fillId="0" borderId="30" xfId="0" applyNumberFormat="1" applyFont="1" applyBorder="1" applyAlignment="1">
      <alignment horizontal="left" vertical="distributed"/>
    </xf>
    <xf numFmtId="0" fontId="2" fillId="0" borderId="30" xfId="0" applyNumberFormat="1" applyFont="1" applyBorder="1" applyAlignment="1">
      <alignment horizontal="right"/>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5"/>
  <sheetViews>
    <sheetView showGridLines="0" zoomScalePageLayoutView="0" workbookViewId="0" topLeftCell="A1">
      <selection activeCell="E44" sqref="E44"/>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166</v>
      </c>
      <c r="B2" s="57"/>
      <c r="C2" s="57"/>
      <c r="D2" s="57"/>
      <c r="E2" s="57"/>
      <c r="F2" s="25" t="s">
        <v>116</v>
      </c>
    </row>
    <row r="3" spans="4:6" ht="13.5" customHeight="1">
      <c r="D3" s="9" t="s">
        <v>165</v>
      </c>
      <c r="E3" s="8"/>
      <c r="F3" s="26" t="s">
        <v>133</v>
      </c>
    </row>
    <row r="4" spans="1:6" ht="12.75" customHeight="1">
      <c r="A4" s="9" t="s">
        <v>19</v>
      </c>
      <c r="B4" s="9"/>
      <c r="C4" s="9"/>
      <c r="D4" s="9"/>
      <c r="E4" s="9" t="s">
        <v>138</v>
      </c>
      <c r="F4" s="27" t="s">
        <v>20</v>
      </c>
    </row>
    <row r="5" spans="1:6" ht="15.75" customHeight="1">
      <c r="A5" s="8" t="s">
        <v>159</v>
      </c>
      <c r="E5" s="1" t="s">
        <v>136</v>
      </c>
      <c r="F5" s="28" t="s">
        <v>403</v>
      </c>
    </row>
    <row r="6" spans="1:6" ht="12" customHeight="1">
      <c r="A6" s="8" t="s">
        <v>15</v>
      </c>
      <c r="E6" s="1" t="s">
        <v>152</v>
      </c>
      <c r="F6" s="27" t="s">
        <v>168</v>
      </c>
    </row>
    <row r="7" spans="1:6" ht="24.75" customHeight="1">
      <c r="A7" s="29" t="s">
        <v>169</v>
      </c>
      <c r="B7" s="172" t="s">
        <v>16</v>
      </c>
      <c r="C7" s="172"/>
      <c r="D7" s="172"/>
      <c r="E7" s="1" t="s">
        <v>137</v>
      </c>
      <c r="F7" s="27" t="s">
        <v>404</v>
      </c>
    </row>
    <row r="8" spans="1:6" ht="13.5" customHeight="1">
      <c r="A8" s="30" t="s">
        <v>146</v>
      </c>
      <c r="F8" s="31"/>
    </row>
    <row r="9" spans="1:6" ht="13.5" customHeight="1" thickBot="1">
      <c r="A9" s="8" t="s">
        <v>112</v>
      </c>
      <c r="F9" s="32" t="s">
        <v>111</v>
      </c>
    </row>
    <row r="10" spans="2:6" ht="13.5" customHeight="1">
      <c r="B10" s="58"/>
      <c r="C10" s="58" t="s">
        <v>147</v>
      </c>
      <c r="F10" s="33"/>
    </row>
    <row r="11" spans="1:6" ht="5.25" customHeight="1">
      <c r="A11" s="59"/>
      <c r="B11" s="59"/>
      <c r="C11" s="60"/>
      <c r="D11" s="61"/>
      <c r="E11" s="61" t="s">
        <v>167</v>
      </c>
      <c r="F11" s="62"/>
    </row>
    <row r="12" spans="1:6" ht="13.5" customHeight="1">
      <c r="A12" s="34"/>
      <c r="B12" s="15" t="s">
        <v>122</v>
      </c>
      <c r="C12" s="2" t="s">
        <v>158</v>
      </c>
      <c r="D12" s="3" t="s">
        <v>149</v>
      </c>
      <c r="E12" s="53"/>
      <c r="F12" s="35" t="s">
        <v>134</v>
      </c>
    </row>
    <row r="13" spans="1:6" ht="9.75" customHeight="1">
      <c r="A13" s="15" t="s">
        <v>119</v>
      </c>
      <c r="B13" s="15" t="s">
        <v>123</v>
      </c>
      <c r="C13" s="2" t="s">
        <v>154</v>
      </c>
      <c r="D13" s="3" t="s">
        <v>150</v>
      </c>
      <c r="E13" s="3" t="s">
        <v>140</v>
      </c>
      <c r="F13" s="36" t="s">
        <v>115</v>
      </c>
    </row>
    <row r="14" spans="1:6" ht="9.75" customHeight="1">
      <c r="A14" s="34"/>
      <c r="B14" s="15" t="s">
        <v>124</v>
      </c>
      <c r="C14" s="2" t="s">
        <v>155</v>
      </c>
      <c r="D14" s="3" t="s">
        <v>115</v>
      </c>
      <c r="E14" s="3"/>
      <c r="F14" s="36"/>
    </row>
    <row r="15" spans="1:6" ht="9.75" customHeight="1" thickBot="1">
      <c r="A15" s="16">
        <v>1</v>
      </c>
      <c r="B15" s="17">
        <v>2</v>
      </c>
      <c r="C15" s="17">
        <v>3</v>
      </c>
      <c r="D15" s="4" t="s">
        <v>113</v>
      </c>
      <c r="E15" s="4" t="s">
        <v>143</v>
      </c>
      <c r="F15" s="55" t="s">
        <v>144</v>
      </c>
    </row>
    <row r="16" spans="1:6" s="20" customFormat="1" ht="15.75" customHeight="1">
      <c r="A16" s="63" t="s">
        <v>201</v>
      </c>
      <c r="B16" s="64">
        <v>10</v>
      </c>
      <c r="C16" s="74" t="s">
        <v>256</v>
      </c>
      <c r="D16" s="135">
        <f>D17+D76</f>
        <v>24802400</v>
      </c>
      <c r="E16" s="135">
        <f>E17+E73++E76</f>
        <v>10020089.39</v>
      </c>
      <c r="F16" s="127">
        <f>D16-E16</f>
        <v>14782310.61</v>
      </c>
    </row>
    <row r="17" spans="1:6" ht="27.75" customHeight="1">
      <c r="A17" s="66" t="s">
        <v>202</v>
      </c>
      <c r="B17" s="67">
        <v>10</v>
      </c>
      <c r="C17" s="75" t="s">
        <v>257</v>
      </c>
      <c r="D17" s="124">
        <f>D18+D29+D40+D51+D58+D64+D68+D23</f>
        <v>5074600</v>
      </c>
      <c r="E17" s="124">
        <f>E18+E23+E29+E40+E51+E54+E58+E64+E68+E73</f>
        <v>3583372.5300000003</v>
      </c>
      <c r="F17" s="127">
        <f>D17-E17</f>
        <v>1491227.4699999997</v>
      </c>
    </row>
    <row r="18" spans="1:6" ht="20.25" customHeight="1">
      <c r="A18" s="109" t="s">
        <v>203</v>
      </c>
      <c r="B18" s="110">
        <v>10</v>
      </c>
      <c r="C18" s="111" t="s">
        <v>355</v>
      </c>
      <c r="D18" s="128">
        <f>D19</f>
        <v>320000</v>
      </c>
      <c r="E18" s="128">
        <f>E19</f>
        <v>470879.56</v>
      </c>
      <c r="F18" s="126">
        <f>D18-E18</f>
        <v>-150879.56</v>
      </c>
    </row>
    <row r="19" spans="1:6" s="20" customFormat="1" ht="15.75" customHeight="1">
      <c r="A19" s="112" t="s">
        <v>170</v>
      </c>
      <c r="B19" s="113">
        <v>10</v>
      </c>
      <c r="C19" s="114" t="s">
        <v>258</v>
      </c>
      <c r="D19" s="129">
        <f>D20</f>
        <v>320000</v>
      </c>
      <c r="E19" s="129">
        <f>E20+E21+E22</f>
        <v>470879.56</v>
      </c>
      <c r="F19" s="121">
        <f>D19-E19</f>
        <v>-150879.56</v>
      </c>
    </row>
    <row r="20" spans="1:6" ht="93.75" customHeight="1">
      <c r="A20" s="66" t="s">
        <v>204</v>
      </c>
      <c r="B20" s="67">
        <v>10</v>
      </c>
      <c r="C20" s="75" t="s">
        <v>259</v>
      </c>
      <c r="D20" s="124">
        <v>320000</v>
      </c>
      <c r="E20" s="124">
        <v>472013.62</v>
      </c>
      <c r="F20" s="127">
        <f>D20-E20</f>
        <v>-152013.62</v>
      </c>
    </row>
    <row r="21" spans="1:6" ht="149.25" customHeight="1">
      <c r="A21" s="66" t="s">
        <v>205</v>
      </c>
      <c r="B21" s="67">
        <v>10</v>
      </c>
      <c r="C21" s="75" t="s">
        <v>260</v>
      </c>
      <c r="D21" s="136" t="s">
        <v>414</v>
      </c>
      <c r="E21" s="124">
        <v>-1990.38</v>
      </c>
      <c r="F21" s="127">
        <f>-E21</f>
        <v>1990.38</v>
      </c>
    </row>
    <row r="22" spans="1:6" ht="61.5" customHeight="1">
      <c r="A22" s="66" t="s">
        <v>206</v>
      </c>
      <c r="B22" s="67">
        <v>10</v>
      </c>
      <c r="C22" s="75" t="s">
        <v>261</v>
      </c>
      <c r="D22" s="136" t="s">
        <v>414</v>
      </c>
      <c r="E22" s="124">
        <v>856.32</v>
      </c>
      <c r="F22" s="127">
        <f>-E22</f>
        <v>-856.32</v>
      </c>
    </row>
    <row r="23" spans="1:6" ht="46.5" customHeight="1">
      <c r="A23" s="109" t="s">
        <v>501</v>
      </c>
      <c r="B23" s="110">
        <v>10</v>
      </c>
      <c r="C23" s="160" t="s">
        <v>24</v>
      </c>
      <c r="D23" s="137">
        <f>D24</f>
        <v>138700</v>
      </c>
      <c r="E23" s="137">
        <f>E24</f>
        <v>71469.23</v>
      </c>
      <c r="F23" s="126">
        <f aca="true" t="shared" si="0" ref="F23:F28">D23-E23</f>
        <v>67230.77</v>
      </c>
    </row>
    <row r="24" spans="1:6" ht="36.75" customHeight="1">
      <c r="A24" s="66" t="s">
        <v>502</v>
      </c>
      <c r="B24" s="67">
        <v>10</v>
      </c>
      <c r="C24" s="159" t="s">
        <v>25</v>
      </c>
      <c r="D24" s="136">
        <f>D25+D26+D27+D28</f>
        <v>138700</v>
      </c>
      <c r="E24" s="136">
        <f>E25+E26+E27+E28</f>
        <v>71469.23</v>
      </c>
      <c r="F24" s="127">
        <f t="shared" si="0"/>
        <v>67230.77</v>
      </c>
    </row>
    <row r="25" spans="1:6" ht="69.75" customHeight="1">
      <c r="A25" s="66" t="s">
        <v>17</v>
      </c>
      <c r="B25" s="67">
        <v>10</v>
      </c>
      <c r="C25" s="159" t="s">
        <v>26</v>
      </c>
      <c r="D25" s="136">
        <v>46700</v>
      </c>
      <c r="E25" s="124">
        <v>27143.18</v>
      </c>
      <c r="F25" s="127">
        <f t="shared" si="0"/>
        <v>19556.82</v>
      </c>
    </row>
    <row r="26" spans="1:6" ht="61.5" customHeight="1">
      <c r="A26" s="66" t="s">
        <v>21</v>
      </c>
      <c r="B26" s="67">
        <v>10</v>
      </c>
      <c r="C26" s="159" t="s">
        <v>27</v>
      </c>
      <c r="D26" s="136">
        <v>1100</v>
      </c>
      <c r="E26" s="124">
        <v>565.46</v>
      </c>
      <c r="F26" s="127">
        <f t="shared" si="0"/>
        <v>534.54</v>
      </c>
    </row>
    <row r="27" spans="1:6" ht="89.25" customHeight="1">
      <c r="A27" s="66" t="s">
        <v>22</v>
      </c>
      <c r="B27" s="67">
        <v>10</v>
      </c>
      <c r="C27" s="159" t="s">
        <v>28</v>
      </c>
      <c r="D27" s="136">
        <v>87100</v>
      </c>
      <c r="E27" s="124">
        <v>44552.48</v>
      </c>
      <c r="F27" s="127">
        <f t="shared" si="0"/>
        <v>42547.52</v>
      </c>
    </row>
    <row r="28" spans="1:6" ht="88.5" customHeight="1">
      <c r="A28" s="66" t="s">
        <v>23</v>
      </c>
      <c r="B28" s="67">
        <v>10</v>
      </c>
      <c r="C28" s="159" t="s">
        <v>29</v>
      </c>
      <c r="D28" s="136">
        <v>3800</v>
      </c>
      <c r="E28" s="124">
        <v>-791.89</v>
      </c>
      <c r="F28" s="127">
        <f t="shared" si="0"/>
        <v>4591.89</v>
      </c>
    </row>
    <row r="29" spans="1:6" ht="20.25" customHeight="1">
      <c r="A29" s="109" t="s">
        <v>207</v>
      </c>
      <c r="B29" s="110">
        <v>10</v>
      </c>
      <c r="C29" s="111" t="s">
        <v>356</v>
      </c>
      <c r="D29" s="128">
        <f>D30+D37</f>
        <v>244400</v>
      </c>
      <c r="E29" s="128">
        <f>E30+E37</f>
        <v>365346.51</v>
      </c>
      <c r="F29" s="126">
        <f>D29-E29</f>
        <v>-120946.51000000001</v>
      </c>
    </row>
    <row r="30" spans="1:6" ht="36" customHeight="1">
      <c r="A30" s="66" t="s">
        <v>171</v>
      </c>
      <c r="B30" s="67">
        <v>10</v>
      </c>
      <c r="C30" s="75" t="s">
        <v>262</v>
      </c>
      <c r="D30" s="124">
        <f>D31</f>
        <v>35900</v>
      </c>
      <c r="E30" s="124">
        <f>E31+E34+E36</f>
        <v>47869.13</v>
      </c>
      <c r="F30" s="127">
        <f>D30-E30</f>
        <v>-11969.129999999997</v>
      </c>
    </row>
    <row r="31" spans="1:6" s="20" customFormat="1" ht="45.75" customHeight="1">
      <c r="A31" s="66" t="s">
        <v>208</v>
      </c>
      <c r="B31" s="67">
        <v>10</v>
      </c>
      <c r="C31" s="75" t="s">
        <v>263</v>
      </c>
      <c r="D31" s="124">
        <f>D32</f>
        <v>35900</v>
      </c>
      <c r="E31" s="124">
        <f>E32+E33</f>
        <v>47869.13</v>
      </c>
      <c r="F31" s="127">
        <f>D31-E31</f>
        <v>-11969.129999999997</v>
      </c>
    </row>
    <row r="32" spans="1:6" ht="45.75" customHeight="1">
      <c r="A32" s="66" t="s">
        <v>208</v>
      </c>
      <c r="B32" s="67">
        <v>10</v>
      </c>
      <c r="C32" s="75" t="s">
        <v>264</v>
      </c>
      <c r="D32" s="124">
        <v>35900</v>
      </c>
      <c r="E32" s="124">
        <v>46752.06</v>
      </c>
      <c r="F32" s="127">
        <f>D32-E32</f>
        <v>-10852.059999999998</v>
      </c>
    </row>
    <row r="33" spans="1:6" ht="59.25" customHeight="1">
      <c r="A33" s="66" t="s">
        <v>200</v>
      </c>
      <c r="B33" s="67">
        <v>10</v>
      </c>
      <c r="C33" s="75" t="s">
        <v>117</v>
      </c>
      <c r="D33" s="136">
        <v>0</v>
      </c>
      <c r="E33" s="124">
        <v>1117.07</v>
      </c>
      <c r="F33" s="127">
        <f>D33-E33</f>
        <v>-1117.07</v>
      </c>
    </row>
    <row r="34" spans="1:6" ht="59.25" customHeight="1">
      <c r="A34" s="66" t="s">
        <v>439</v>
      </c>
      <c r="B34" s="67">
        <v>10</v>
      </c>
      <c r="C34" s="75" t="s">
        <v>265</v>
      </c>
      <c r="D34" s="136" t="s">
        <v>414</v>
      </c>
      <c r="E34" s="124">
        <f>E35</f>
        <v>0</v>
      </c>
      <c r="F34" s="127">
        <f>-E34</f>
        <v>0</v>
      </c>
    </row>
    <row r="35" spans="1:6" ht="59.25" customHeight="1">
      <c r="A35" s="120" t="s">
        <v>440</v>
      </c>
      <c r="B35" s="67">
        <v>10</v>
      </c>
      <c r="C35" s="75" t="s">
        <v>266</v>
      </c>
      <c r="D35" s="136" t="s">
        <v>414</v>
      </c>
      <c r="E35" s="124">
        <v>0</v>
      </c>
      <c r="F35" s="127">
        <f>-E35</f>
        <v>0</v>
      </c>
    </row>
    <row r="36" spans="1:6" ht="36" customHeight="1">
      <c r="A36" s="142" t="s">
        <v>443</v>
      </c>
      <c r="B36" s="67">
        <v>10</v>
      </c>
      <c r="C36" s="75" t="s">
        <v>267</v>
      </c>
      <c r="D36" s="136">
        <v>0</v>
      </c>
      <c r="E36" s="124">
        <v>0</v>
      </c>
      <c r="F36" s="127">
        <f>D36-E36</f>
        <v>0</v>
      </c>
    </row>
    <row r="37" spans="1:6" ht="18.75" customHeight="1">
      <c r="A37" s="66" t="s">
        <v>199</v>
      </c>
      <c r="B37" s="67">
        <v>10</v>
      </c>
      <c r="C37" s="75" t="s">
        <v>268</v>
      </c>
      <c r="D37" s="124">
        <f>D38</f>
        <v>208500</v>
      </c>
      <c r="E37" s="124">
        <f>E38+E39</f>
        <v>317477.38</v>
      </c>
      <c r="F37" s="127">
        <f>D37-E37</f>
        <v>-108977.38</v>
      </c>
    </row>
    <row r="38" spans="1:6" ht="16.5" customHeight="1">
      <c r="A38" s="66" t="s">
        <v>199</v>
      </c>
      <c r="B38" s="67">
        <v>10</v>
      </c>
      <c r="C38" s="75" t="s">
        <v>269</v>
      </c>
      <c r="D38" s="124">
        <v>208500</v>
      </c>
      <c r="E38" s="124">
        <v>316833.44</v>
      </c>
      <c r="F38" s="127">
        <f>D38-E38</f>
        <v>-108333.44</v>
      </c>
    </row>
    <row r="39" spans="1:6" ht="34.5" customHeight="1">
      <c r="A39" s="66" t="s">
        <v>415</v>
      </c>
      <c r="B39" s="67">
        <v>10</v>
      </c>
      <c r="C39" s="75" t="s">
        <v>270</v>
      </c>
      <c r="D39" s="124" t="s">
        <v>414</v>
      </c>
      <c r="E39" s="124">
        <v>643.94</v>
      </c>
      <c r="F39" s="127">
        <f>-E39</f>
        <v>-643.94</v>
      </c>
    </row>
    <row r="40" spans="1:6" s="54" customFormat="1" ht="22.5" customHeight="1">
      <c r="A40" s="109" t="s">
        <v>209</v>
      </c>
      <c r="B40" s="110">
        <v>10</v>
      </c>
      <c r="C40" s="111" t="s">
        <v>357</v>
      </c>
      <c r="D40" s="128">
        <f>D41+D44</f>
        <v>2854900</v>
      </c>
      <c r="E40" s="128">
        <f>E41+E44</f>
        <v>1280535.2700000003</v>
      </c>
      <c r="F40" s="126">
        <f>D40-E40</f>
        <v>1574364.7299999997</v>
      </c>
    </row>
    <row r="41" spans="1:6" s="54" customFormat="1" ht="21" customHeight="1">
      <c r="A41" s="66" t="s">
        <v>173</v>
      </c>
      <c r="B41" s="67">
        <v>10</v>
      </c>
      <c r="C41" s="75" t="s">
        <v>271</v>
      </c>
      <c r="D41" s="124">
        <f>D42</f>
        <v>160400</v>
      </c>
      <c r="E41" s="124">
        <f>E42+E43</f>
        <v>50045.28</v>
      </c>
      <c r="F41" s="127">
        <f>F42+F43</f>
        <v>110354.72</v>
      </c>
    </row>
    <row r="42" spans="1:6" ht="61.5" customHeight="1">
      <c r="A42" s="66" t="s">
        <v>174</v>
      </c>
      <c r="B42" s="67">
        <v>10</v>
      </c>
      <c r="C42" s="75" t="s">
        <v>272</v>
      </c>
      <c r="D42" s="124">
        <v>160400</v>
      </c>
      <c r="E42" s="124">
        <v>49325.95</v>
      </c>
      <c r="F42" s="127">
        <f>D42-E42</f>
        <v>111074.05</v>
      </c>
    </row>
    <row r="43" spans="1:6" ht="55.5" customHeight="1">
      <c r="A43" s="66" t="s">
        <v>174</v>
      </c>
      <c r="B43" s="67"/>
      <c r="C43" s="75" t="s">
        <v>273</v>
      </c>
      <c r="D43" s="124"/>
      <c r="E43" s="124">
        <v>719.33</v>
      </c>
      <c r="F43" s="127">
        <f>D43-E43</f>
        <v>-719.33</v>
      </c>
    </row>
    <row r="44" spans="1:6" s="20" customFormat="1" ht="15.75" customHeight="1">
      <c r="A44" s="66" t="s">
        <v>175</v>
      </c>
      <c r="B44" s="67">
        <v>10</v>
      </c>
      <c r="C44" s="75" t="s">
        <v>274</v>
      </c>
      <c r="D44" s="124">
        <f>D45+D49</f>
        <v>2694500</v>
      </c>
      <c r="E44" s="124">
        <f>E45+E49</f>
        <v>1230489.9900000002</v>
      </c>
      <c r="F44" s="127">
        <f>D44-E44</f>
        <v>1464010.0099999998</v>
      </c>
    </row>
    <row r="45" spans="1:6" ht="59.25" customHeight="1">
      <c r="A45" s="66" t="s">
        <v>176</v>
      </c>
      <c r="B45" s="67">
        <v>10</v>
      </c>
      <c r="C45" s="75" t="s">
        <v>275</v>
      </c>
      <c r="D45" s="124">
        <f>D46</f>
        <v>2643300</v>
      </c>
      <c r="E45" s="124">
        <f>E46+E47+E48</f>
        <v>1204708.62</v>
      </c>
      <c r="F45" s="127">
        <f>F46+F47</f>
        <v>1437646.9</v>
      </c>
    </row>
    <row r="46" spans="1:6" ht="96.75" customHeight="1">
      <c r="A46" s="66" t="s">
        <v>186</v>
      </c>
      <c r="B46" s="67">
        <v>10</v>
      </c>
      <c r="C46" s="75" t="s">
        <v>118</v>
      </c>
      <c r="D46" s="124">
        <v>2643300</v>
      </c>
      <c r="E46" s="124">
        <v>1184384.78</v>
      </c>
      <c r="F46" s="127">
        <f aca="true" t="shared" si="1" ref="F46:F53">D46-E46</f>
        <v>1458915.22</v>
      </c>
    </row>
    <row r="47" spans="1:6" ht="96.75" customHeight="1">
      <c r="A47" s="66" t="s">
        <v>186</v>
      </c>
      <c r="B47" s="67">
        <v>10</v>
      </c>
      <c r="C47" s="75" t="s">
        <v>276</v>
      </c>
      <c r="D47" s="168"/>
      <c r="E47" s="124">
        <v>21268.32</v>
      </c>
      <c r="F47" s="167">
        <f t="shared" si="1"/>
        <v>-21268.32</v>
      </c>
    </row>
    <row r="48" spans="1:6" ht="96.75" customHeight="1">
      <c r="A48" s="66" t="s">
        <v>186</v>
      </c>
      <c r="B48" s="67">
        <v>10</v>
      </c>
      <c r="C48" s="75" t="s">
        <v>300</v>
      </c>
      <c r="D48" s="168"/>
      <c r="E48" s="124">
        <v>-944.48</v>
      </c>
      <c r="F48" s="167">
        <f>D48-E48</f>
        <v>944.48</v>
      </c>
    </row>
    <row r="49" spans="1:6" ht="62.25" customHeight="1">
      <c r="A49" s="66" t="s">
        <v>187</v>
      </c>
      <c r="B49" s="67">
        <v>10</v>
      </c>
      <c r="C49" s="75" t="s">
        <v>277</v>
      </c>
      <c r="D49" s="124">
        <f>D50</f>
        <v>51200</v>
      </c>
      <c r="E49" s="124">
        <f>E50</f>
        <v>25781.37</v>
      </c>
      <c r="F49" s="127">
        <f t="shared" si="1"/>
        <v>25418.63</v>
      </c>
    </row>
    <row r="50" spans="1:6" ht="89.25" customHeight="1">
      <c r="A50" s="66" t="s">
        <v>188</v>
      </c>
      <c r="B50" s="67">
        <v>10</v>
      </c>
      <c r="C50" s="75" t="s">
        <v>278</v>
      </c>
      <c r="D50" s="124">
        <v>51200</v>
      </c>
      <c r="E50" s="124">
        <v>25781.37</v>
      </c>
      <c r="F50" s="127">
        <f t="shared" si="1"/>
        <v>25418.63</v>
      </c>
    </row>
    <row r="51" spans="1:6" ht="23.25" customHeight="1">
      <c r="A51" s="109" t="s">
        <v>210</v>
      </c>
      <c r="B51" s="110">
        <v>10</v>
      </c>
      <c r="C51" s="111" t="s">
        <v>358</v>
      </c>
      <c r="D51" s="128">
        <f>D52</f>
        <v>15000</v>
      </c>
      <c r="E51" s="128">
        <f>E52</f>
        <v>8400</v>
      </c>
      <c r="F51" s="126">
        <f t="shared" si="1"/>
        <v>6600</v>
      </c>
    </row>
    <row r="52" spans="1:6" ht="57" customHeight="1">
      <c r="A52" s="66" t="s">
        <v>211</v>
      </c>
      <c r="B52" s="67">
        <v>10</v>
      </c>
      <c r="C52" s="75" t="s">
        <v>279</v>
      </c>
      <c r="D52" s="124">
        <f>D53</f>
        <v>15000</v>
      </c>
      <c r="E52" s="124">
        <f>E53</f>
        <v>8400</v>
      </c>
      <c r="F52" s="127">
        <f t="shared" si="1"/>
        <v>6600</v>
      </c>
    </row>
    <row r="53" spans="1:6" ht="67.5" customHeight="1">
      <c r="A53" s="66" t="s">
        <v>212</v>
      </c>
      <c r="B53" s="67">
        <v>10</v>
      </c>
      <c r="C53" s="75" t="s">
        <v>280</v>
      </c>
      <c r="D53" s="124">
        <v>15000</v>
      </c>
      <c r="E53" s="124">
        <v>8400</v>
      </c>
      <c r="F53" s="127">
        <f t="shared" si="1"/>
        <v>6600</v>
      </c>
    </row>
    <row r="54" spans="1:6" s="20" customFormat="1" ht="47.25" customHeight="1">
      <c r="A54" s="109" t="s">
        <v>213</v>
      </c>
      <c r="B54" s="110">
        <v>10</v>
      </c>
      <c r="C54" s="111" t="s">
        <v>359</v>
      </c>
      <c r="D54" s="128" t="s">
        <v>414</v>
      </c>
      <c r="E54" s="128">
        <f>E55</f>
        <v>0</v>
      </c>
      <c r="F54" s="126">
        <f>-E54</f>
        <v>0</v>
      </c>
    </row>
    <row r="55" spans="1:6" ht="16.5" customHeight="1">
      <c r="A55" s="66" t="s">
        <v>172</v>
      </c>
      <c r="B55" s="67">
        <v>10</v>
      </c>
      <c r="C55" s="75" t="s">
        <v>281</v>
      </c>
      <c r="D55" s="124" t="s">
        <v>414</v>
      </c>
      <c r="E55" s="124">
        <f>E56</f>
        <v>0</v>
      </c>
      <c r="F55" s="121">
        <f>-E55</f>
        <v>0</v>
      </c>
    </row>
    <row r="56" spans="1:6" ht="36" customHeight="1">
      <c r="A56" s="66" t="s">
        <v>214</v>
      </c>
      <c r="B56" s="67">
        <v>10</v>
      </c>
      <c r="C56" s="75" t="s">
        <v>282</v>
      </c>
      <c r="D56" s="124" t="s">
        <v>414</v>
      </c>
      <c r="E56" s="124">
        <f>E57</f>
        <v>0</v>
      </c>
      <c r="F56" s="121">
        <f>-E56</f>
        <v>0</v>
      </c>
    </row>
    <row r="57" spans="1:6" s="20" customFormat="1" ht="51" customHeight="1">
      <c r="A57" s="66" t="s">
        <v>215</v>
      </c>
      <c r="B57" s="67">
        <v>10</v>
      </c>
      <c r="C57" s="75" t="s">
        <v>283</v>
      </c>
      <c r="D57" s="124" t="s">
        <v>414</v>
      </c>
      <c r="E57" s="124">
        <v>0</v>
      </c>
      <c r="F57" s="121">
        <f>-E57</f>
        <v>0</v>
      </c>
    </row>
    <row r="58" spans="1:6" ht="54.75" customHeight="1">
      <c r="A58" s="109" t="s">
        <v>216</v>
      </c>
      <c r="B58" s="110">
        <v>10</v>
      </c>
      <c r="C58" s="111" t="s">
        <v>352</v>
      </c>
      <c r="D58" s="128">
        <f>D59</f>
        <v>885600</v>
      </c>
      <c r="E58" s="128">
        <f>E59</f>
        <v>1123089.8599999999</v>
      </c>
      <c r="F58" s="126">
        <f aca="true" t="shared" si="2" ref="F58:F72">D58-E58</f>
        <v>-237489.85999999987</v>
      </c>
    </row>
    <row r="59" spans="1:6" ht="122.25" customHeight="1">
      <c r="A59" s="66" t="s">
        <v>217</v>
      </c>
      <c r="B59" s="67">
        <v>10</v>
      </c>
      <c r="C59" s="75" t="s">
        <v>284</v>
      </c>
      <c r="D59" s="124">
        <f>D60+D62</f>
        <v>885600</v>
      </c>
      <c r="E59" s="124">
        <f>E60+E62</f>
        <v>1123089.8599999999</v>
      </c>
      <c r="F59" s="127">
        <f t="shared" si="2"/>
        <v>-237489.85999999987</v>
      </c>
    </row>
    <row r="60" spans="1:6" ht="81.75" customHeight="1">
      <c r="A60" s="66" t="s">
        <v>218</v>
      </c>
      <c r="B60" s="67">
        <v>10</v>
      </c>
      <c r="C60" s="75" t="s">
        <v>285</v>
      </c>
      <c r="D60" s="124">
        <f>D61</f>
        <v>843300</v>
      </c>
      <c r="E60" s="124">
        <f>E61</f>
        <v>1038586.61</v>
      </c>
      <c r="F60" s="127">
        <f t="shared" si="2"/>
        <v>-195286.61</v>
      </c>
    </row>
    <row r="61" spans="1:6" s="20" customFormat="1" ht="96" customHeight="1">
      <c r="A61" s="66" t="s">
        <v>224</v>
      </c>
      <c r="B61" s="67">
        <v>10</v>
      </c>
      <c r="C61" s="75" t="s">
        <v>286</v>
      </c>
      <c r="D61" s="124">
        <v>843300</v>
      </c>
      <c r="E61" s="124">
        <v>1038586.61</v>
      </c>
      <c r="F61" s="127">
        <f t="shared" si="2"/>
        <v>-195286.61</v>
      </c>
    </row>
    <row r="62" spans="1:6" ht="90.75" customHeight="1">
      <c r="A62" s="66" t="s">
        <v>14</v>
      </c>
      <c r="B62" s="67">
        <v>10</v>
      </c>
      <c r="C62" s="75" t="s">
        <v>287</v>
      </c>
      <c r="D62" s="124">
        <v>42300</v>
      </c>
      <c r="E62" s="124">
        <f>E63</f>
        <v>84503.25</v>
      </c>
      <c r="F62" s="127">
        <f t="shared" si="2"/>
        <v>-42203.25</v>
      </c>
    </row>
    <row r="63" spans="1:6" ht="67.5" customHeight="1">
      <c r="A63" s="66" t="s">
        <v>14</v>
      </c>
      <c r="B63" s="67">
        <v>10</v>
      </c>
      <c r="C63" s="75" t="s">
        <v>288</v>
      </c>
      <c r="D63" s="124">
        <v>42300</v>
      </c>
      <c r="E63" s="124">
        <v>84503.25</v>
      </c>
      <c r="F63" s="127">
        <f t="shared" si="2"/>
        <v>-42203.25</v>
      </c>
    </row>
    <row r="64" spans="1:6" ht="42" customHeight="1">
      <c r="A64" s="109" t="s">
        <v>225</v>
      </c>
      <c r="B64" s="110">
        <v>10</v>
      </c>
      <c r="C64" s="111" t="s">
        <v>289</v>
      </c>
      <c r="D64" s="128">
        <f aca="true" t="shared" si="3" ref="D64:E66">D65</f>
        <v>584300</v>
      </c>
      <c r="E64" s="128">
        <f t="shared" si="3"/>
        <v>223041.65</v>
      </c>
      <c r="F64" s="126">
        <f t="shared" si="2"/>
        <v>361258.35</v>
      </c>
    </row>
    <row r="65" spans="1:6" ht="69.75" customHeight="1">
      <c r="A65" s="66" t="s">
        <v>226</v>
      </c>
      <c r="B65" s="67">
        <v>10</v>
      </c>
      <c r="C65" s="75" t="s">
        <v>290</v>
      </c>
      <c r="D65" s="124">
        <f t="shared" si="3"/>
        <v>584300</v>
      </c>
      <c r="E65" s="124">
        <f t="shared" si="3"/>
        <v>223041.65</v>
      </c>
      <c r="F65" s="127">
        <f t="shared" si="2"/>
        <v>361258.35</v>
      </c>
    </row>
    <row r="66" spans="1:6" ht="50.25" customHeight="1">
      <c r="A66" s="66" t="s">
        <v>227</v>
      </c>
      <c r="B66" s="67">
        <v>10</v>
      </c>
      <c r="C66" s="75" t="s">
        <v>291</v>
      </c>
      <c r="D66" s="124">
        <f t="shared" si="3"/>
        <v>584300</v>
      </c>
      <c r="E66" s="124">
        <f t="shared" si="3"/>
        <v>223041.65</v>
      </c>
      <c r="F66" s="127">
        <f t="shared" si="2"/>
        <v>361258.35</v>
      </c>
    </row>
    <row r="67" spans="1:6" ht="61.5" customHeight="1">
      <c r="A67" s="66" t="s">
        <v>189</v>
      </c>
      <c r="B67" s="67">
        <v>10</v>
      </c>
      <c r="C67" s="75" t="s">
        <v>292</v>
      </c>
      <c r="D67" s="124">
        <v>584300</v>
      </c>
      <c r="E67" s="124">
        <v>223041.65</v>
      </c>
      <c r="F67" s="127">
        <f t="shared" si="2"/>
        <v>361258.35</v>
      </c>
    </row>
    <row r="68" spans="1:6" ht="30.75" customHeight="1">
      <c r="A68" s="119" t="s">
        <v>437</v>
      </c>
      <c r="B68" s="110">
        <v>10</v>
      </c>
      <c r="C68" s="111" t="s">
        <v>438</v>
      </c>
      <c r="D68" s="128">
        <f>D69+D71</f>
        <v>31700</v>
      </c>
      <c r="E68" s="137">
        <f>E69+E71</f>
        <v>40610.45</v>
      </c>
      <c r="F68" s="128">
        <f t="shared" si="2"/>
        <v>-8910.449999999997</v>
      </c>
    </row>
    <row r="69" spans="1:6" ht="60.75" customHeight="1">
      <c r="A69" s="147" t="s">
        <v>445</v>
      </c>
      <c r="B69" s="145">
        <v>10</v>
      </c>
      <c r="C69" s="146" t="s">
        <v>536</v>
      </c>
      <c r="D69" s="129">
        <f>D70</f>
        <v>31700</v>
      </c>
      <c r="E69" s="143">
        <f>E70</f>
        <v>40610.45</v>
      </c>
      <c r="F69" s="129">
        <f>D69-E69</f>
        <v>-8910.449999999997</v>
      </c>
    </row>
    <row r="70" spans="1:6" ht="72" customHeight="1">
      <c r="A70" s="144" t="s">
        <v>444</v>
      </c>
      <c r="B70" s="113">
        <v>10</v>
      </c>
      <c r="C70" s="114" t="s">
        <v>537</v>
      </c>
      <c r="D70" s="129">
        <v>31700</v>
      </c>
      <c r="E70" s="143">
        <v>40610.45</v>
      </c>
      <c r="F70" s="129">
        <f>D70-E70</f>
        <v>-8910.449999999997</v>
      </c>
    </row>
    <row r="71" spans="1:6" ht="60.75" customHeight="1">
      <c r="A71" s="147" t="s">
        <v>445</v>
      </c>
      <c r="B71" s="145">
        <v>10</v>
      </c>
      <c r="C71" s="146" t="s">
        <v>293</v>
      </c>
      <c r="D71" s="129">
        <v>0</v>
      </c>
      <c r="E71" s="143">
        <f>E72</f>
        <v>0</v>
      </c>
      <c r="F71" s="129">
        <f t="shared" si="2"/>
        <v>0</v>
      </c>
    </row>
    <row r="72" spans="1:6" ht="70.5" customHeight="1">
      <c r="A72" s="144" t="s">
        <v>444</v>
      </c>
      <c r="B72" s="113">
        <v>10</v>
      </c>
      <c r="C72" s="114" t="s">
        <v>294</v>
      </c>
      <c r="D72" s="129">
        <v>0</v>
      </c>
      <c r="E72" s="143">
        <v>0</v>
      </c>
      <c r="F72" s="129">
        <f t="shared" si="2"/>
        <v>0</v>
      </c>
    </row>
    <row r="73" spans="1:6" ht="22.5" customHeight="1">
      <c r="A73" s="109" t="s">
        <v>228</v>
      </c>
      <c r="B73" s="110">
        <v>10</v>
      </c>
      <c r="C73" s="111" t="s">
        <v>353</v>
      </c>
      <c r="D73" s="137">
        <v>0</v>
      </c>
      <c r="E73" s="137">
        <f>E74</f>
        <v>0</v>
      </c>
      <c r="F73" s="137">
        <f>D73-E73</f>
        <v>0</v>
      </c>
    </row>
    <row r="74" spans="1:6" ht="18.75" customHeight="1">
      <c r="A74" s="66" t="s">
        <v>197</v>
      </c>
      <c r="B74" s="67">
        <v>10</v>
      </c>
      <c r="C74" s="75" t="s">
        <v>295</v>
      </c>
      <c r="D74" s="136">
        <v>0</v>
      </c>
      <c r="E74" s="136">
        <f>E75</f>
        <v>0</v>
      </c>
      <c r="F74" s="136">
        <f>F75</f>
        <v>0</v>
      </c>
    </row>
    <row r="75" spans="1:6" s="20" customFormat="1" ht="22.5" customHeight="1">
      <c r="A75" s="66" t="s">
        <v>198</v>
      </c>
      <c r="B75" s="67">
        <v>10</v>
      </c>
      <c r="C75" s="75" t="s">
        <v>296</v>
      </c>
      <c r="D75" s="136">
        <v>0</v>
      </c>
      <c r="E75" s="136">
        <v>0</v>
      </c>
      <c r="F75" s="136">
        <f aca="true" t="shared" si="4" ref="F75:F80">D75-E75</f>
        <v>0</v>
      </c>
    </row>
    <row r="76" spans="1:6" ht="21.75" customHeight="1">
      <c r="A76" s="109" t="s">
        <v>229</v>
      </c>
      <c r="B76" s="110">
        <v>10</v>
      </c>
      <c r="C76" s="111" t="s">
        <v>354</v>
      </c>
      <c r="D76" s="128">
        <f>D77</f>
        <v>19727800</v>
      </c>
      <c r="E76" s="128">
        <f>E77</f>
        <v>6436716.859999999</v>
      </c>
      <c r="F76" s="126">
        <f t="shared" si="4"/>
        <v>13291083.14</v>
      </c>
    </row>
    <row r="77" spans="1:6" ht="45.75" customHeight="1">
      <c r="A77" s="109" t="s">
        <v>230</v>
      </c>
      <c r="B77" s="110">
        <v>10</v>
      </c>
      <c r="C77" s="111" t="s">
        <v>297</v>
      </c>
      <c r="D77" s="128">
        <f>D78+D81+D86</f>
        <v>19727800</v>
      </c>
      <c r="E77" s="128">
        <f>E78+E81+E86</f>
        <v>6436716.859999999</v>
      </c>
      <c r="F77" s="126">
        <f t="shared" si="4"/>
        <v>13291083.14</v>
      </c>
    </row>
    <row r="78" spans="1:6" ht="45.75" customHeight="1">
      <c r="A78" s="66" t="s">
        <v>190</v>
      </c>
      <c r="B78" s="67">
        <v>10</v>
      </c>
      <c r="C78" s="75" t="s">
        <v>298</v>
      </c>
      <c r="D78" s="124">
        <f>D79</f>
        <v>3859100</v>
      </c>
      <c r="E78" s="124">
        <f>E79</f>
        <v>3859100</v>
      </c>
      <c r="F78" s="127">
        <f t="shared" si="4"/>
        <v>0</v>
      </c>
    </row>
    <row r="79" spans="1:6" s="20" customFormat="1" ht="25.5" customHeight="1">
      <c r="A79" s="66" t="s">
        <v>231</v>
      </c>
      <c r="B79" s="67">
        <v>10</v>
      </c>
      <c r="C79" s="75" t="s">
        <v>299</v>
      </c>
      <c r="D79" s="124">
        <f>D80</f>
        <v>3859100</v>
      </c>
      <c r="E79" s="124">
        <f>E80</f>
        <v>3859100</v>
      </c>
      <c r="F79" s="127">
        <f t="shared" si="4"/>
        <v>0</v>
      </c>
    </row>
    <row r="80" spans="1:6" ht="36.75" customHeight="1">
      <c r="A80" s="66" t="s">
        <v>232</v>
      </c>
      <c r="B80" s="67">
        <v>10</v>
      </c>
      <c r="C80" s="75" t="s">
        <v>301</v>
      </c>
      <c r="D80" s="124">
        <v>3859100</v>
      </c>
      <c r="E80" s="124">
        <v>3859100</v>
      </c>
      <c r="F80" s="127">
        <f t="shared" si="4"/>
        <v>0</v>
      </c>
    </row>
    <row r="81" spans="1:6" ht="24.75" customHeight="1">
      <c r="A81" s="66" t="s">
        <v>191</v>
      </c>
      <c r="B81" s="67">
        <v>10</v>
      </c>
      <c r="C81" s="75" t="s">
        <v>302</v>
      </c>
      <c r="D81" s="124">
        <f>D82+D84</f>
        <v>154600</v>
      </c>
      <c r="E81" s="124">
        <v>154600</v>
      </c>
      <c r="F81" s="138" t="s">
        <v>414</v>
      </c>
    </row>
    <row r="82" spans="1:6" s="20" customFormat="1" ht="48.75" customHeight="1">
      <c r="A82" s="66" t="s">
        <v>233</v>
      </c>
      <c r="B82" s="67">
        <v>10</v>
      </c>
      <c r="C82" s="75" t="s">
        <v>303</v>
      </c>
      <c r="D82" s="124">
        <f>D83</f>
        <v>154400</v>
      </c>
      <c r="E82" s="124">
        <f>E83</f>
        <v>154400</v>
      </c>
      <c r="F82" s="138" t="s">
        <v>414</v>
      </c>
    </row>
    <row r="83" spans="1:6" ht="50.25" customHeight="1">
      <c r="A83" s="66" t="s">
        <v>192</v>
      </c>
      <c r="B83" s="67">
        <v>10</v>
      </c>
      <c r="C83" s="75" t="s">
        <v>304</v>
      </c>
      <c r="D83" s="124">
        <v>154400</v>
      </c>
      <c r="E83" s="124">
        <v>154400</v>
      </c>
      <c r="F83" s="138">
        <f>D83-E83</f>
        <v>0</v>
      </c>
    </row>
    <row r="84" spans="1:6" ht="43.5" customHeight="1">
      <c r="A84" s="66" t="s">
        <v>196</v>
      </c>
      <c r="B84" s="67">
        <v>10</v>
      </c>
      <c r="C84" s="75" t="s">
        <v>305</v>
      </c>
      <c r="D84" s="140">
        <v>200</v>
      </c>
      <c r="E84" s="140">
        <v>200</v>
      </c>
      <c r="F84" s="138"/>
    </row>
    <row r="85" spans="1:6" ht="45" customHeight="1">
      <c r="A85" s="66" t="s">
        <v>234</v>
      </c>
      <c r="B85" s="67">
        <v>10</v>
      </c>
      <c r="C85" s="75" t="s">
        <v>306</v>
      </c>
      <c r="D85" s="140">
        <v>200</v>
      </c>
      <c r="E85" s="140">
        <v>200</v>
      </c>
      <c r="F85" s="138">
        <f>D85-E85</f>
        <v>0</v>
      </c>
    </row>
    <row r="86" spans="1:6" ht="21" customHeight="1">
      <c r="A86" s="66" t="s">
        <v>193</v>
      </c>
      <c r="B86" s="67">
        <v>10</v>
      </c>
      <c r="C86" s="75" t="s">
        <v>307</v>
      </c>
      <c r="D86" s="141">
        <f>D87</f>
        <v>15714100</v>
      </c>
      <c r="E86" s="124">
        <f>E87</f>
        <v>2423016.86</v>
      </c>
      <c r="F86" s="127">
        <f>D86-E86</f>
        <v>13291083.14</v>
      </c>
    </row>
    <row r="87" spans="1:6" ht="27.75" customHeight="1">
      <c r="A87" s="66" t="s">
        <v>194</v>
      </c>
      <c r="B87" s="67">
        <v>10</v>
      </c>
      <c r="C87" s="75" t="s">
        <v>308</v>
      </c>
      <c r="D87" s="141">
        <f>D88</f>
        <v>15714100</v>
      </c>
      <c r="E87" s="124">
        <f>E88</f>
        <v>2423016.86</v>
      </c>
      <c r="F87" s="127">
        <f>D87-E87</f>
        <v>13291083.14</v>
      </c>
    </row>
    <row r="88" spans="1:6" ht="30.75" customHeight="1">
      <c r="A88" s="66" t="s">
        <v>195</v>
      </c>
      <c r="B88" s="67">
        <v>10</v>
      </c>
      <c r="C88" s="75" t="s">
        <v>309</v>
      </c>
      <c r="D88" s="141">
        <v>15714100</v>
      </c>
      <c r="E88" s="124">
        <v>2423016.86</v>
      </c>
      <c r="F88" s="127">
        <f>D88-E88</f>
        <v>13291083.14</v>
      </c>
    </row>
    <row r="89" spans="1:6" ht="22.5" customHeight="1">
      <c r="A89" s="42" t="s">
        <v>360</v>
      </c>
      <c r="B89" s="117"/>
      <c r="C89" s="12" t="s">
        <v>310</v>
      </c>
      <c r="D89" s="125">
        <f>D76</f>
        <v>19727800</v>
      </c>
      <c r="E89" s="125">
        <f>E76</f>
        <v>6436716.859999999</v>
      </c>
      <c r="F89" s="127">
        <f>D89-E89</f>
        <v>13291083.14</v>
      </c>
    </row>
    <row r="90" spans="1:6" ht="15.75" customHeight="1">
      <c r="A90" s="42" t="s">
        <v>361</v>
      </c>
      <c r="B90" s="116"/>
      <c r="C90" s="12" t="s">
        <v>310</v>
      </c>
      <c r="D90" s="139">
        <f>D16</f>
        <v>24802400</v>
      </c>
      <c r="E90" s="139">
        <f>E16</f>
        <v>10020089.39</v>
      </c>
      <c r="F90" s="139">
        <f>F16</f>
        <v>14782310.61</v>
      </c>
    </row>
    <row r="91" spans="1:6" ht="22.5" customHeight="1" hidden="1">
      <c r="A91" s="19"/>
      <c r="B91" s="37"/>
      <c r="C91" s="12"/>
      <c r="D91" s="13"/>
      <c r="E91" s="5"/>
      <c r="F91" s="13"/>
    </row>
    <row r="92" spans="1:6" ht="24.75" customHeight="1" hidden="1">
      <c r="A92" s="19"/>
      <c r="B92" s="37"/>
      <c r="C92" s="12"/>
      <c r="D92" s="13"/>
      <c r="E92" s="5"/>
      <c r="F92" s="13"/>
    </row>
    <row r="93" spans="1:6" ht="18" customHeight="1" hidden="1">
      <c r="A93" s="38"/>
      <c r="B93" s="39"/>
      <c r="C93" s="40"/>
      <c r="D93" s="24"/>
      <c r="E93" s="24"/>
      <c r="F93" s="41"/>
    </row>
    <row r="94" spans="1:6" ht="35.25" customHeight="1" hidden="1">
      <c r="A94" s="42"/>
      <c r="B94" s="43"/>
      <c r="C94" s="44"/>
      <c r="D94" s="45"/>
      <c r="E94" s="46"/>
      <c r="F94" s="46"/>
    </row>
    <row r="95" spans="1:6" ht="45" customHeight="1" hidden="1">
      <c r="A95" s="42"/>
      <c r="B95" s="43"/>
      <c r="C95" s="44"/>
      <c r="D95" s="45"/>
      <c r="E95" s="46"/>
      <c r="F95"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0" r:id="rId1"/>
</worksheet>
</file>

<file path=xl/worksheets/sheet2.xml><?xml version="1.0" encoding="utf-8"?>
<worksheet xmlns="http://schemas.openxmlformats.org/spreadsheetml/2006/main" xmlns:r="http://schemas.openxmlformats.org/officeDocument/2006/relationships">
  <dimension ref="A1:H227"/>
  <sheetViews>
    <sheetView showGridLines="0" zoomScalePageLayoutView="0" workbookViewId="0" topLeftCell="A1">
      <selection activeCell="C243" sqref="C243"/>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142</v>
      </c>
      <c r="C1" s="35"/>
      <c r="E1" s="96" t="s">
        <v>135</v>
      </c>
      <c r="F1" s="96"/>
    </row>
    <row r="2" spans="1:6" ht="9" customHeight="1">
      <c r="A2" s="91"/>
      <c r="B2" s="14"/>
      <c r="C2" s="76"/>
      <c r="D2" s="97"/>
      <c r="E2" s="97"/>
      <c r="F2" s="97"/>
    </row>
    <row r="3" spans="1:6" ht="12.75">
      <c r="A3" s="173" t="s">
        <v>119</v>
      </c>
      <c r="B3" s="176" t="s">
        <v>446</v>
      </c>
      <c r="C3" s="15" t="s">
        <v>120</v>
      </c>
      <c r="D3" s="98" t="s">
        <v>151</v>
      </c>
      <c r="E3" s="99"/>
      <c r="F3" s="100" t="s">
        <v>114</v>
      </c>
    </row>
    <row r="4" spans="1:6" ht="12.75">
      <c r="A4" s="174"/>
      <c r="B4" s="177"/>
      <c r="C4" s="2" t="s">
        <v>157</v>
      </c>
      <c r="D4" s="98" t="s">
        <v>150</v>
      </c>
      <c r="E4" s="101" t="s">
        <v>140</v>
      </c>
      <c r="F4" s="98" t="s">
        <v>115</v>
      </c>
    </row>
    <row r="5" spans="1:6" ht="11.25" customHeight="1">
      <c r="A5" s="175"/>
      <c r="B5" s="178"/>
      <c r="C5" s="15" t="s">
        <v>155</v>
      </c>
      <c r="D5" s="98" t="s">
        <v>115</v>
      </c>
      <c r="E5" s="98"/>
      <c r="F5" s="102"/>
    </row>
    <row r="6" spans="1:6" ht="13.5" thickBot="1">
      <c r="A6" s="148">
        <v>1</v>
      </c>
      <c r="B6" s="71">
        <v>2</v>
      </c>
      <c r="C6" s="71">
        <v>3</v>
      </c>
      <c r="D6" s="103" t="s">
        <v>113</v>
      </c>
      <c r="E6" s="103" t="s">
        <v>143</v>
      </c>
      <c r="F6" s="103" t="s">
        <v>144</v>
      </c>
    </row>
    <row r="7" spans="1:8" ht="15" customHeight="1" thickBot="1">
      <c r="A7" s="106" t="s">
        <v>362</v>
      </c>
      <c r="B7" s="107">
        <v>200</v>
      </c>
      <c r="C7" s="108" t="s">
        <v>363</v>
      </c>
      <c r="D7" s="122">
        <f>D9+D89+D97+D116+D151+D202+D208+D220</f>
        <v>24994600</v>
      </c>
      <c r="E7" s="122">
        <f>E8</f>
        <v>9411604.52</v>
      </c>
      <c r="F7" s="150">
        <f aca="true" t="shared" si="0" ref="F7:F17">D7-E7</f>
        <v>15582995.48</v>
      </c>
      <c r="G7" s="18"/>
      <c r="H7" s="18"/>
    </row>
    <row r="8" spans="1:8" ht="26.25" customHeight="1">
      <c r="A8" s="105" t="s">
        <v>533</v>
      </c>
      <c r="B8" s="79"/>
      <c r="C8" s="80" t="s">
        <v>365</v>
      </c>
      <c r="D8" s="123">
        <f>D9+D89+D97+D116+D151+D200+D208+D218</f>
        <v>24994600</v>
      </c>
      <c r="E8" s="123">
        <f>E9+E89+E97+E116+E151+E200+E208+E218</f>
        <v>9411604.52</v>
      </c>
      <c r="F8" s="151">
        <f t="shared" si="0"/>
        <v>15582995.48</v>
      </c>
      <c r="G8" s="18"/>
      <c r="H8" s="18"/>
    </row>
    <row r="9" spans="1:6" ht="22.5" customHeight="1">
      <c r="A9" s="95" t="s">
        <v>394</v>
      </c>
      <c r="B9" s="67">
        <v>200</v>
      </c>
      <c r="C9" s="75" t="s">
        <v>366</v>
      </c>
      <c r="D9" s="124">
        <f>D10+D21+D52</f>
        <v>4219500</v>
      </c>
      <c r="E9" s="124">
        <f>E10+E21+E52</f>
        <v>3150301.28</v>
      </c>
      <c r="F9" s="136">
        <f t="shared" si="0"/>
        <v>1069198.7200000002</v>
      </c>
    </row>
    <row r="10" spans="1:6" ht="44.25" customHeight="1">
      <c r="A10" s="92" t="s">
        <v>364</v>
      </c>
      <c r="B10" s="67">
        <v>200</v>
      </c>
      <c r="C10" s="75" t="s">
        <v>367</v>
      </c>
      <c r="D10" s="124">
        <f>D11</f>
        <v>721000</v>
      </c>
      <c r="E10" s="124">
        <f>E11</f>
        <v>545949.54</v>
      </c>
      <c r="F10" s="136">
        <f t="shared" si="0"/>
        <v>175050.45999999996</v>
      </c>
    </row>
    <row r="11" spans="1:8" ht="27" customHeight="1">
      <c r="A11" s="156" t="s">
        <v>534</v>
      </c>
      <c r="B11" s="67">
        <v>200</v>
      </c>
      <c r="C11" s="75" t="s">
        <v>460</v>
      </c>
      <c r="D11" s="124">
        <f>D12</f>
        <v>721000</v>
      </c>
      <c r="E11" s="124">
        <f>E12</f>
        <v>545949.54</v>
      </c>
      <c r="F11" s="136">
        <f t="shared" si="0"/>
        <v>175050.45999999996</v>
      </c>
      <c r="G11" s="155"/>
      <c r="H11" s="155"/>
    </row>
    <row r="12" spans="1:7" ht="23.25" customHeight="1">
      <c r="A12" s="156" t="s">
        <v>535</v>
      </c>
      <c r="B12" s="67">
        <v>200</v>
      </c>
      <c r="C12" s="44" t="s">
        <v>461</v>
      </c>
      <c r="D12" s="125">
        <f>D14+D19</f>
        <v>721000</v>
      </c>
      <c r="E12" s="125">
        <f>E14+E19</f>
        <v>545949.54</v>
      </c>
      <c r="F12" s="152">
        <f t="shared" si="0"/>
        <v>175050.45999999996</v>
      </c>
      <c r="G12" s="18"/>
    </row>
    <row r="13" spans="1:7" ht="113.25" customHeight="1">
      <c r="A13" s="157" t="s">
        <v>538</v>
      </c>
      <c r="B13" s="67">
        <v>200</v>
      </c>
      <c r="C13" s="44" t="s">
        <v>462</v>
      </c>
      <c r="D13" s="125">
        <f>D14+D18</f>
        <v>721000</v>
      </c>
      <c r="E13" s="125">
        <f>E14+E18</f>
        <v>545949.54</v>
      </c>
      <c r="F13" s="152">
        <f>F14+F18</f>
        <v>175050.46</v>
      </c>
      <c r="G13" s="18"/>
    </row>
    <row r="14" spans="1:7" ht="23.25" customHeight="1">
      <c r="A14" s="89" t="s">
        <v>401</v>
      </c>
      <c r="B14" s="67">
        <v>200</v>
      </c>
      <c r="C14" s="44" t="s">
        <v>463</v>
      </c>
      <c r="D14" s="121">
        <f>D15</f>
        <v>674400</v>
      </c>
      <c r="E14" s="121">
        <f>E15</f>
        <v>499393.38</v>
      </c>
      <c r="F14" s="130">
        <f t="shared" si="0"/>
        <v>175006.62</v>
      </c>
      <c r="G14" s="18"/>
    </row>
    <row r="15" spans="1:6" ht="20.25" customHeight="1">
      <c r="A15" s="86" t="s">
        <v>380</v>
      </c>
      <c r="B15" s="67">
        <v>200</v>
      </c>
      <c r="C15" s="44" t="s">
        <v>464</v>
      </c>
      <c r="D15" s="121">
        <f>D16+D17</f>
        <v>674400</v>
      </c>
      <c r="E15" s="121">
        <f>E16+E17</f>
        <v>499393.38</v>
      </c>
      <c r="F15" s="130">
        <f t="shared" si="0"/>
        <v>175006.62</v>
      </c>
    </row>
    <row r="16" spans="1:6" s="84" customFormat="1" ht="12" customHeight="1">
      <c r="A16" s="104" t="s">
        <v>381</v>
      </c>
      <c r="B16" s="110">
        <v>200</v>
      </c>
      <c r="C16" s="81" t="s">
        <v>465</v>
      </c>
      <c r="D16" s="126">
        <v>514600</v>
      </c>
      <c r="E16" s="126">
        <v>373635.43</v>
      </c>
      <c r="F16" s="131">
        <f t="shared" si="0"/>
        <v>140964.57</v>
      </c>
    </row>
    <row r="17" spans="1:7" s="84" customFormat="1" ht="21.75" customHeight="1">
      <c r="A17" s="104" t="s">
        <v>383</v>
      </c>
      <c r="B17" s="110">
        <v>200</v>
      </c>
      <c r="C17" s="81" t="s">
        <v>466</v>
      </c>
      <c r="D17" s="126">
        <v>159800</v>
      </c>
      <c r="E17" s="126">
        <v>125757.95</v>
      </c>
      <c r="F17" s="131">
        <f t="shared" si="0"/>
        <v>34042.05</v>
      </c>
      <c r="G17" s="85"/>
    </row>
    <row r="18" spans="1:6" s="20" customFormat="1" ht="22.5" customHeight="1">
      <c r="A18" s="89" t="s">
        <v>402</v>
      </c>
      <c r="B18" s="67">
        <v>200</v>
      </c>
      <c r="C18" s="44" t="s">
        <v>467</v>
      </c>
      <c r="D18" s="121">
        <f>D19</f>
        <v>46600</v>
      </c>
      <c r="E18" s="121">
        <f>E19</f>
        <v>46556.16</v>
      </c>
      <c r="F18" s="130">
        <f>D18-E18</f>
        <v>43.83999999999651</v>
      </c>
    </row>
    <row r="19" spans="1:6" s="20" customFormat="1" ht="24" customHeight="1">
      <c r="A19" s="86" t="s">
        <v>380</v>
      </c>
      <c r="B19" s="67">
        <v>200</v>
      </c>
      <c r="C19" s="44" t="s">
        <v>468</v>
      </c>
      <c r="D19" s="127">
        <f>D20</f>
        <v>46600</v>
      </c>
      <c r="E19" s="127">
        <f>E20</f>
        <v>46556.16</v>
      </c>
      <c r="F19" s="130">
        <f>D19-E19</f>
        <v>43.83999999999651</v>
      </c>
    </row>
    <row r="20" spans="1:6" s="84" customFormat="1" ht="15" customHeight="1">
      <c r="A20" s="104" t="s">
        <v>382</v>
      </c>
      <c r="B20" s="110">
        <v>200</v>
      </c>
      <c r="C20" s="81" t="s">
        <v>469</v>
      </c>
      <c r="D20" s="126">
        <v>46600</v>
      </c>
      <c r="E20" s="126">
        <v>46556.16</v>
      </c>
      <c r="F20" s="137">
        <f>D20-E20</f>
        <v>43.83999999999651</v>
      </c>
    </row>
    <row r="21" spans="1:7" ht="71.25" customHeight="1">
      <c r="A21" s="89" t="s">
        <v>408</v>
      </c>
      <c r="B21" s="67">
        <v>200</v>
      </c>
      <c r="C21" s="44" t="s">
        <v>368</v>
      </c>
      <c r="D21" s="127">
        <f>D22+D46</f>
        <v>3323900</v>
      </c>
      <c r="E21" s="127">
        <f>E22+E46</f>
        <v>2502054.5399999996</v>
      </c>
      <c r="F21" s="138">
        <f>D21-E21</f>
        <v>821845.4600000004</v>
      </c>
      <c r="G21" s="18"/>
    </row>
    <row r="22" spans="1:7" ht="34.5" customHeight="1">
      <c r="A22" s="157" t="s">
        <v>539</v>
      </c>
      <c r="B22" s="67">
        <v>200</v>
      </c>
      <c r="C22" s="44" t="s">
        <v>470</v>
      </c>
      <c r="D22" s="127">
        <f>D23</f>
        <v>3323700</v>
      </c>
      <c r="E22" s="127">
        <f>E23</f>
        <v>2501854.5399999996</v>
      </c>
      <c r="F22" s="127">
        <f>F23</f>
        <v>821845.4600000004</v>
      </c>
      <c r="G22" s="18"/>
    </row>
    <row r="23" spans="1:6" ht="27.75" customHeight="1">
      <c r="A23" s="157" t="s">
        <v>533</v>
      </c>
      <c r="B23" s="67">
        <v>200</v>
      </c>
      <c r="C23" s="44" t="s">
        <v>471</v>
      </c>
      <c r="D23" s="127">
        <f>D24+D32+D43</f>
        <v>3323700</v>
      </c>
      <c r="E23" s="127">
        <f>E24+E33+E44</f>
        <v>2501854.5399999996</v>
      </c>
      <c r="F23" s="138">
        <f aca="true" t="shared" si="1" ref="F23:F45">D23-E23</f>
        <v>821845.4600000004</v>
      </c>
    </row>
    <row r="24" spans="1:6" ht="108" customHeight="1">
      <c r="A24" s="157" t="s">
        <v>540</v>
      </c>
      <c r="B24" s="67">
        <v>200</v>
      </c>
      <c r="C24" s="44" t="s">
        <v>472</v>
      </c>
      <c r="D24" s="127">
        <f>D25+D29</f>
        <v>2710700</v>
      </c>
      <c r="E24" s="127">
        <f>E25+E29</f>
        <v>1992439.7899999998</v>
      </c>
      <c r="F24" s="138">
        <f>F25+F29</f>
        <v>718260.2100000002</v>
      </c>
    </row>
    <row r="25" spans="1:6" ht="22.5" customHeight="1">
      <c r="A25" s="89" t="s">
        <v>401</v>
      </c>
      <c r="B25" s="67">
        <v>200</v>
      </c>
      <c r="C25" s="44" t="s">
        <v>473</v>
      </c>
      <c r="D25" s="121">
        <f>D26</f>
        <v>2526400</v>
      </c>
      <c r="E25" s="121">
        <f>E26</f>
        <v>1830919.0899999999</v>
      </c>
      <c r="F25" s="130">
        <f t="shared" si="1"/>
        <v>695480.9100000001</v>
      </c>
    </row>
    <row r="26" spans="1:6" ht="21.75" customHeight="1">
      <c r="A26" s="86" t="s">
        <v>380</v>
      </c>
      <c r="B26" s="67">
        <v>200</v>
      </c>
      <c r="C26" s="44" t="s">
        <v>474</v>
      </c>
      <c r="D26" s="127">
        <f>D27+D28</f>
        <v>2526400</v>
      </c>
      <c r="E26" s="127">
        <f>E27+E28</f>
        <v>1830919.0899999999</v>
      </c>
      <c r="F26" s="138">
        <f t="shared" si="1"/>
        <v>695480.9100000001</v>
      </c>
    </row>
    <row r="27" spans="1:6" s="83" customFormat="1" ht="14.25" customHeight="1">
      <c r="A27" s="104" t="s">
        <v>381</v>
      </c>
      <c r="B27" s="110">
        <v>200</v>
      </c>
      <c r="C27" s="81" t="s">
        <v>475</v>
      </c>
      <c r="D27" s="126">
        <v>1955900</v>
      </c>
      <c r="E27" s="126">
        <v>1331426.2</v>
      </c>
      <c r="F27" s="131">
        <f t="shared" si="1"/>
        <v>624473.8</v>
      </c>
    </row>
    <row r="28" spans="1:6" s="83" customFormat="1" ht="23.25" customHeight="1">
      <c r="A28" s="104"/>
      <c r="B28" s="110">
        <v>200</v>
      </c>
      <c r="C28" s="81" t="s">
        <v>476</v>
      </c>
      <c r="D28" s="126">
        <v>570500</v>
      </c>
      <c r="E28" s="126">
        <v>499492.89</v>
      </c>
      <c r="F28" s="131">
        <f t="shared" si="1"/>
        <v>71007.10999999999</v>
      </c>
    </row>
    <row r="29" spans="1:6" s="83" customFormat="1" ht="24.75" customHeight="1">
      <c r="A29" s="89" t="s">
        <v>402</v>
      </c>
      <c r="B29" s="67">
        <v>200</v>
      </c>
      <c r="C29" s="82" t="s">
        <v>477</v>
      </c>
      <c r="D29" s="121">
        <f>D30</f>
        <v>184300</v>
      </c>
      <c r="E29" s="121">
        <f>E30</f>
        <v>161520.7</v>
      </c>
      <c r="F29" s="130">
        <f t="shared" si="1"/>
        <v>22779.29999999999</v>
      </c>
    </row>
    <row r="30" spans="1:6" ht="23.25" customHeight="1">
      <c r="A30" s="86" t="s">
        <v>380</v>
      </c>
      <c r="B30" s="67">
        <v>200</v>
      </c>
      <c r="C30" s="44" t="s">
        <v>478</v>
      </c>
      <c r="D30" s="127">
        <f>D31</f>
        <v>184300</v>
      </c>
      <c r="E30" s="127">
        <f>E31</f>
        <v>161520.7</v>
      </c>
      <c r="F30" s="138">
        <f t="shared" si="1"/>
        <v>22779.29999999999</v>
      </c>
    </row>
    <row r="31" spans="1:6" s="83" customFormat="1" ht="15" customHeight="1">
      <c r="A31" s="104" t="s">
        <v>382</v>
      </c>
      <c r="B31" s="110">
        <v>200</v>
      </c>
      <c r="C31" s="81" t="s">
        <v>479</v>
      </c>
      <c r="D31" s="126">
        <v>184300</v>
      </c>
      <c r="E31" s="126">
        <v>161520.7</v>
      </c>
      <c r="F31" s="131">
        <f t="shared" si="1"/>
        <v>22779.29999999999</v>
      </c>
    </row>
    <row r="32" spans="1:6" s="83" customFormat="1" ht="36" customHeight="1">
      <c r="A32" s="157" t="s">
        <v>541</v>
      </c>
      <c r="B32" s="113">
        <v>200</v>
      </c>
      <c r="C32" s="82" t="s">
        <v>480</v>
      </c>
      <c r="D32" s="121">
        <f>D33</f>
        <v>584000</v>
      </c>
      <c r="E32" s="121">
        <f>E33+E44</f>
        <v>509414.74999999994</v>
      </c>
      <c r="F32" s="121">
        <f>F33+F44</f>
        <v>103585.25000000004</v>
      </c>
    </row>
    <row r="33" spans="1:6" s="83" customFormat="1" ht="33.75" customHeight="1">
      <c r="A33" s="87" t="s">
        <v>429</v>
      </c>
      <c r="B33" s="67">
        <v>200</v>
      </c>
      <c r="C33" s="82" t="s">
        <v>481</v>
      </c>
      <c r="D33" s="121">
        <f>D34</f>
        <v>584000</v>
      </c>
      <c r="E33" s="121">
        <f>E34</f>
        <v>489886.44999999995</v>
      </c>
      <c r="F33" s="130">
        <f>F34</f>
        <v>94113.55000000005</v>
      </c>
    </row>
    <row r="34" spans="1:6" s="83" customFormat="1" ht="34.5" customHeight="1">
      <c r="A34" s="87" t="s">
        <v>430</v>
      </c>
      <c r="B34" s="67">
        <v>200</v>
      </c>
      <c r="C34" s="82" t="s">
        <v>482</v>
      </c>
      <c r="D34" s="121">
        <f>D35</f>
        <v>584000</v>
      </c>
      <c r="E34" s="121">
        <f>E35</f>
        <v>489886.44999999995</v>
      </c>
      <c r="F34" s="130">
        <f>F35</f>
        <v>94113.55000000005</v>
      </c>
    </row>
    <row r="35" spans="1:6" ht="35.25" customHeight="1">
      <c r="A35" s="89" t="s">
        <v>400</v>
      </c>
      <c r="B35" s="67">
        <v>200</v>
      </c>
      <c r="C35" s="44" t="s">
        <v>483</v>
      </c>
      <c r="D35" s="127">
        <f>D36+D41</f>
        <v>584000</v>
      </c>
      <c r="E35" s="127">
        <f>E36+E41</f>
        <v>489886.44999999995</v>
      </c>
      <c r="F35" s="138">
        <f t="shared" si="1"/>
        <v>94113.55000000005</v>
      </c>
    </row>
    <row r="36" spans="1:6" ht="16.5" customHeight="1">
      <c r="A36" s="86" t="s">
        <v>384</v>
      </c>
      <c r="B36" s="67">
        <v>200</v>
      </c>
      <c r="C36" s="44" t="s">
        <v>484</v>
      </c>
      <c r="D36" s="127">
        <f>D37+D38+D39+D40</f>
        <v>393500</v>
      </c>
      <c r="E36" s="127">
        <f>E37+E38+E39+E40</f>
        <v>338451.44999999995</v>
      </c>
      <c r="F36" s="138">
        <f t="shared" si="1"/>
        <v>55048.55000000005</v>
      </c>
    </row>
    <row r="37" spans="1:6" ht="16.5" customHeight="1">
      <c r="A37" s="104" t="s">
        <v>385</v>
      </c>
      <c r="B37" s="110">
        <v>200</v>
      </c>
      <c r="C37" s="81" t="s">
        <v>108</v>
      </c>
      <c r="D37" s="126">
        <v>75900</v>
      </c>
      <c r="E37" s="126">
        <v>75855.91</v>
      </c>
      <c r="F37" s="131">
        <f>D37-E37</f>
        <v>44.08999999999651</v>
      </c>
    </row>
    <row r="38" spans="1:6" s="83" customFormat="1" ht="13.5" customHeight="1">
      <c r="A38" s="104" t="s">
        <v>386</v>
      </c>
      <c r="B38" s="110">
        <v>200</v>
      </c>
      <c r="C38" s="81" t="s">
        <v>485</v>
      </c>
      <c r="D38" s="126">
        <v>181700</v>
      </c>
      <c r="E38" s="126">
        <v>151814.82</v>
      </c>
      <c r="F38" s="131">
        <f t="shared" si="1"/>
        <v>29885.179999999993</v>
      </c>
    </row>
    <row r="39" spans="1:6" s="83" customFormat="1" ht="22.5" customHeight="1">
      <c r="A39" s="104" t="s">
        <v>387</v>
      </c>
      <c r="B39" s="110">
        <v>200</v>
      </c>
      <c r="C39" s="81" t="s">
        <v>486</v>
      </c>
      <c r="D39" s="126">
        <v>85000</v>
      </c>
      <c r="E39" s="126">
        <v>66413</v>
      </c>
      <c r="F39" s="131">
        <f t="shared" si="1"/>
        <v>18587</v>
      </c>
    </row>
    <row r="40" spans="1:6" s="83" customFormat="1" ht="14.25" customHeight="1">
      <c r="A40" s="104" t="s">
        <v>388</v>
      </c>
      <c r="B40" s="110">
        <v>200</v>
      </c>
      <c r="C40" s="81" t="s">
        <v>487</v>
      </c>
      <c r="D40" s="126">
        <v>50900</v>
      </c>
      <c r="E40" s="126">
        <v>44367.72</v>
      </c>
      <c r="F40" s="131">
        <f t="shared" si="1"/>
        <v>6532.279999999999</v>
      </c>
    </row>
    <row r="41" spans="1:6" ht="17.25" customHeight="1">
      <c r="A41" s="86" t="s">
        <v>392</v>
      </c>
      <c r="B41" s="67">
        <v>200</v>
      </c>
      <c r="C41" s="44" t="s">
        <v>488</v>
      </c>
      <c r="D41" s="127">
        <f>D42</f>
        <v>190500</v>
      </c>
      <c r="E41" s="127">
        <f>E42</f>
        <v>151435</v>
      </c>
      <c r="F41" s="138">
        <f t="shared" si="1"/>
        <v>39065</v>
      </c>
    </row>
    <row r="42" spans="1:6" s="83" customFormat="1" ht="24.75" customHeight="1">
      <c r="A42" s="104" t="s">
        <v>393</v>
      </c>
      <c r="B42" s="110">
        <v>200</v>
      </c>
      <c r="C42" s="81" t="s">
        <v>489</v>
      </c>
      <c r="D42" s="126">
        <v>190500</v>
      </c>
      <c r="E42" s="126">
        <v>151435</v>
      </c>
      <c r="F42" s="131">
        <f t="shared" si="1"/>
        <v>39065</v>
      </c>
    </row>
    <row r="43" spans="1:6" s="83" customFormat="1" ht="60" customHeight="1">
      <c r="A43" s="157" t="s">
        <v>542</v>
      </c>
      <c r="B43" s="113">
        <v>200</v>
      </c>
      <c r="C43" s="82" t="s">
        <v>490</v>
      </c>
      <c r="D43" s="121">
        <f>D44</f>
        <v>29000</v>
      </c>
      <c r="E43" s="121">
        <f>E44</f>
        <v>19528.3</v>
      </c>
      <c r="F43" s="121">
        <f>F44</f>
        <v>9471.7</v>
      </c>
    </row>
    <row r="44" spans="1:6" ht="23.25" customHeight="1">
      <c r="A44" s="89" t="s">
        <v>406</v>
      </c>
      <c r="B44" s="67">
        <v>200</v>
      </c>
      <c r="C44" s="44" t="s">
        <v>109</v>
      </c>
      <c r="D44" s="127">
        <f>D45</f>
        <v>29000</v>
      </c>
      <c r="E44" s="127">
        <f>E45</f>
        <v>19528.3</v>
      </c>
      <c r="F44" s="138">
        <f t="shared" si="1"/>
        <v>9471.7</v>
      </c>
    </row>
    <row r="45" spans="1:6" s="83" customFormat="1" ht="15" customHeight="1">
      <c r="A45" s="104" t="s">
        <v>391</v>
      </c>
      <c r="B45" s="110">
        <v>200</v>
      </c>
      <c r="C45" s="81" t="s">
        <v>110</v>
      </c>
      <c r="D45" s="126">
        <v>29000</v>
      </c>
      <c r="E45" s="126">
        <v>19528.3</v>
      </c>
      <c r="F45" s="131">
        <f t="shared" si="1"/>
        <v>9471.7</v>
      </c>
    </row>
    <row r="46" spans="1:6" s="83" customFormat="1" ht="36" customHeight="1">
      <c r="A46" s="157" t="s">
        <v>543</v>
      </c>
      <c r="B46" s="67">
        <v>200</v>
      </c>
      <c r="C46" s="82" t="s">
        <v>491</v>
      </c>
      <c r="D46" s="121">
        <f aca="true" t="shared" si="2" ref="D46:F47">D47</f>
        <v>200</v>
      </c>
      <c r="E46" s="121">
        <f t="shared" si="2"/>
        <v>200</v>
      </c>
      <c r="F46" s="130">
        <f t="shared" si="2"/>
        <v>0</v>
      </c>
    </row>
    <row r="47" spans="1:6" s="83" customFormat="1" ht="18.75" customHeight="1">
      <c r="A47" s="156" t="s">
        <v>492</v>
      </c>
      <c r="B47" s="67">
        <v>200</v>
      </c>
      <c r="C47" s="82" t="s">
        <v>493</v>
      </c>
      <c r="D47" s="121">
        <f t="shared" si="2"/>
        <v>200</v>
      </c>
      <c r="E47" s="121">
        <f>E48</f>
        <v>200</v>
      </c>
      <c r="F47" s="130"/>
    </row>
    <row r="48" spans="1:6" s="83" customFormat="1" ht="318.75" customHeight="1">
      <c r="A48" s="156" t="s">
        <v>0</v>
      </c>
      <c r="B48" s="67">
        <v>200</v>
      </c>
      <c r="C48" s="82" t="s">
        <v>494</v>
      </c>
      <c r="D48" s="121">
        <f aca="true" t="shared" si="3" ref="D48:F50">D49</f>
        <v>200</v>
      </c>
      <c r="E48" s="121">
        <f t="shared" si="3"/>
        <v>200</v>
      </c>
      <c r="F48" s="130" t="str">
        <f t="shared" si="3"/>
        <v>-</v>
      </c>
    </row>
    <row r="49" spans="1:6" s="83" customFormat="1" ht="39" customHeight="1">
      <c r="A49" s="89" t="s">
        <v>400</v>
      </c>
      <c r="B49" s="67">
        <v>200</v>
      </c>
      <c r="C49" s="82" t="s">
        <v>495</v>
      </c>
      <c r="D49" s="121">
        <f t="shared" si="3"/>
        <v>200</v>
      </c>
      <c r="E49" s="121">
        <f t="shared" si="3"/>
        <v>200</v>
      </c>
      <c r="F49" s="130" t="str">
        <f t="shared" si="3"/>
        <v>-</v>
      </c>
    </row>
    <row r="50" spans="1:6" s="83" customFormat="1" ht="16.5" customHeight="1">
      <c r="A50" s="86" t="s">
        <v>392</v>
      </c>
      <c r="B50" s="67">
        <v>200</v>
      </c>
      <c r="C50" s="82" t="s">
        <v>496</v>
      </c>
      <c r="D50" s="129">
        <f t="shared" si="3"/>
        <v>200</v>
      </c>
      <c r="E50" s="129">
        <f t="shared" si="3"/>
        <v>200</v>
      </c>
      <c r="F50" s="143" t="str">
        <f t="shared" si="3"/>
        <v>-</v>
      </c>
    </row>
    <row r="51" spans="1:6" s="83" customFormat="1" ht="25.5" customHeight="1">
      <c r="A51" s="104" t="s">
        <v>393</v>
      </c>
      <c r="B51" s="110">
        <v>200</v>
      </c>
      <c r="C51" s="81" t="s">
        <v>497</v>
      </c>
      <c r="D51" s="128">
        <v>200</v>
      </c>
      <c r="E51" s="128">
        <v>200</v>
      </c>
      <c r="F51" s="131" t="s">
        <v>414</v>
      </c>
    </row>
    <row r="52" spans="1:6" s="84" customFormat="1" ht="27" customHeight="1">
      <c r="A52" s="89" t="s">
        <v>409</v>
      </c>
      <c r="B52" s="113">
        <v>200</v>
      </c>
      <c r="C52" s="82" t="s">
        <v>369</v>
      </c>
      <c r="D52" s="121">
        <f>D54+D73</f>
        <v>174600</v>
      </c>
      <c r="E52" s="121">
        <f>E54+E73</f>
        <v>102297.2</v>
      </c>
      <c r="F52" s="121">
        <f>D52-E52</f>
        <v>72302.8</v>
      </c>
    </row>
    <row r="53" spans="1:6" s="84" customFormat="1" ht="15" customHeight="1" hidden="1">
      <c r="A53" s="93"/>
      <c r="B53" s="67">
        <v>200</v>
      </c>
      <c r="C53" s="82"/>
      <c r="D53" s="121" t="e">
        <f>#REF!</f>
        <v>#REF!</v>
      </c>
      <c r="E53" s="121" t="e">
        <f>#REF!</f>
        <v>#REF!</v>
      </c>
      <c r="F53" s="121" t="e">
        <f aca="true" t="shared" si="4" ref="F53:F59">D53-E53</f>
        <v>#REF!</v>
      </c>
    </row>
    <row r="54" spans="1:6" s="84" customFormat="1" ht="61.5" customHeight="1">
      <c r="A54" s="157" t="s">
        <v>1</v>
      </c>
      <c r="B54" s="67">
        <v>200</v>
      </c>
      <c r="C54" s="82" t="s">
        <v>30</v>
      </c>
      <c r="D54" s="121">
        <f>D55+D61+D67</f>
        <v>18000</v>
      </c>
      <c r="E54" s="121">
        <f>E55+E67</f>
        <v>0</v>
      </c>
      <c r="F54" s="121">
        <f t="shared" si="4"/>
        <v>18000</v>
      </c>
    </row>
    <row r="55" spans="1:6" s="84" customFormat="1" ht="33.75" customHeight="1">
      <c r="A55" s="157" t="s">
        <v>2</v>
      </c>
      <c r="B55" s="67">
        <v>200</v>
      </c>
      <c r="C55" s="82" t="s">
        <v>31</v>
      </c>
      <c r="D55" s="121">
        <f>D56</f>
        <v>1000</v>
      </c>
      <c r="E55" s="121">
        <f>E56</f>
        <v>0</v>
      </c>
      <c r="F55" s="121">
        <f t="shared" si="4"/>
        <v>1000</v>
      </c>
    </row>
    <row r="56" spans="1:6" s="84" customFormat="1" ht="93" customHeight="1">
      <c r="A56" s="157" t="s">
        <v>4</v>
      </c>
      <c r="B56" s="67">
        <v>200</v>
      </c>
      <c r="C56" s="82" t="s">
        <v>32</v>
      </c>
      <c r="D56" s="121">
        <f>D57</f>
        <v>1000</v>
      </c>
      <c r="E56" s="121">
        <f>E59</f>
        <v>0</v>
      </c>
      <c r="F56" s="121">
        <f t="shared" si="4"/>
        <v>1000</v>
      </c>
    </row>
    <row r="57" spans="1:6" s="84" customFormat="1" ht="43.5" customHeight="1">
      <c r="A57" s="89" t="s">
        <v>417</v>
      </c>
      <c r="B57" s="67">
        <v>200</v>
      </c>
      <c r="C57" s="82" t="s">
        <v>33</v>
      </c>
      <c r="D57" s="121">
        <f>D58</f>
        <v>1000</v>
      </c>
      <c r="E57" s="121"/>
      <c r="F57" s="121">
        <f t="shared" si="4"/>
        <v>1000</v>
      </c>
    </row>
    <row r="58" spans="1:6" s="84" customFormat="1" ht="39" customHeight="1">
      <c r="A58" s="89" t="s">
        <v>400</v>
      </c>
      <c r="B58" s="67">
        <v>200</v>
      </c>
      <c r="C58" s="82" t="s">
        <v>34</v>
      </c>
      <c r="D58" s="121">
        <f>D59</f>
        <v>1000</v>
      </c>
      <c r="E58" s="121"/>
      <c r="F58" s="121">
        <f t="shared" si="4"/>
        <v>1000</v>
      </c>
    </row>
    <row r="59" spans="1:6" s="84" customFormat="1" ht="13.5" customHeight="1">
      <c r="A59" s="86" t="s">
        <v>384</v>
      </c>
      <c r="B59" s="67">
        <v>200</v>
      </c>
      <c r="C59" s="82" t="s">
        <v>35</v>
      </c>
      <c r="D59" s="121">
        <f>D60</f>
        <v>1000</v>
      </c>
      <c r="E59" s="121">
        <f>E60</f>
        <v>0</v>
      </c>
      <c r="F59" s="121">
        <f t="shared" si="4"/>
        <v>1000</v>
      </c>
    </row>
    <row r="60" spans="1:6" s="84" customFormat="1" ht="15" customHeight="1">
      <c r="A60" s="104" t="s">
        <v>388</v>
      </c>
      <c r="B60" s="110">
        <v>200</v>
      </c>
      <c r="C60" s="81" t="s">
        <v>36</v>
      </c>
      <c r="D60" s="126">
        <v>1000</v>
      </c>
      <c r="E60" s="126">
        <v>0</v>
      </c>
      <c r="F60" s="131">
        <f aca="true" t="shared" si="5" ref="F60:F73">D60-E60</f>
        <v>1000</v>
      </c>
    </row>
    <row r="61" spans="1:6" s="84" customFormat="1" ht="33.75" customHeight="1">
      <c r="A61" s="157" t="s">
        <v>503</v>
      </c>
      <c r="B61" s="67">
        <v>200</v>
      </c>
      <c r="C61" s="82" t="s">
        <v>505</v>
      </c>
      <c r="D61" s="121">
        <f>D62</f>
        <v>2000</v>
      </c>
      <c r="E61" s="121"/>
      <c r="F61" s="121"/>
    </row>
    <row r="62" spans="1:6" s="84" customFormat="1" ht="91.5" customHeight="1">
      <c r="A62" s="157" t="s">
        <v>504</v>
      </c>
      <c r="B62" s="67">
        <v>200</v>
      </c>
      <c r="C62" s="82" t="s">
        <v>505</v>
      </c>
      <c r="D62" s="121">
        <v>2000</v>
      </c>
      <c r="E62" s="121"/>
      <c r="F62" s="121">
        <v>2000</v>
      </c>
    </row>
    <row r="63" spans="1:6" s="84" customFormat="1" ht="24" customHeight="1">
      <c r="A63" s="89" t="s">
        <v>417</v>
      </c>
      <c r="B63" s="67">
        <v>200</v>
      </c>
      <c r="C63" s="82" t="s">
        <v>506</v>
      </c>
      <c r="D63" s="121">
        <v>2000</v>
      </c>
      <c r="E63" s="121"/>
      <c r="F63" s="121">
        <v>2000</v>
      </c>
    </row>
    <row r="64" spans="1:6" s="84" customFormat="1" ht="24" customHeight="1">
      <c r="A64" s="89" t="s">
        <v>400</v>
      </c>
      <c r="B64" s="67">
        <v>200</v>
      </c>
      <c r="C64" s="82" t="s">
        <v>507</v>
      </c>
      <c r="D64" s="121">
        <v>2000</v>
      </c>
      <c r="E64" s="121"/>
      <c r="F64" s="121">
        <v>2000</v>
      </c>
    </row>
    <row r="65" spans="1:6" s="84" customFormat="1" ht="24" customHeight="1">
      <c r="A65" s="86" t="s">
        <v>384</v>
      </c>
      <c r="B65" s="67">
        <v>200</v>
      </c>
      <c r="C65" s="82" t="s">
        <v>508</v>
      </c>
      <c r="D65" s="121">
        <v>2000</v>
      </c>
      <c r="E65" s="121"/>
      <c r="F65" s="121">
        <v>2000</v>
      </c>
    </row>
    <row r="66" spans="1:6" s="84" customFormat="1" ht="24" customHeight="1">
      <c r="A66" s="104" t="s">
        <v>388</v>
      </c>
      <c r="B66" s="110">
        <v>200</v>
      </c>
      <c r="C66" s="81" t="s">
        <v>509</v>
      </c>
      <c r="D66" s="126">
        <v>2000</v>
      </c>
      <c r="E66" s="126"/>
      <c r="F66" s="126">
        <v>2000</v>
      </c>
    </row>
    <row r="67" spans="1:6" s="84" customFormat="1" ht="44.25" customHeight="1">
      <c r="A67" s="157" t="s">
        <v>37</v>
      </c>
      <c r="B67" s="67">
        <v>200</v>
      </c>
      <c r="C67" s="82" t="s">
        <v>38</v>
      </c>
      <c r="D67" s="121">
        <f aca="true" t="shared" si="6" ref="D67:E71">D68</f>
        <v>15000</v>
      </c>
      <c r="E67" s="121">
        <f t="shared" si="6"/>
        <v>0</v>
      </c>
      <c r="F67" s="121">
        <f t="shared" si="5"/>
        <v>15000</v>
      </c>
    </row>
    <row r="68" spans="1:6" s="84" customFormat="1" ht="24" customHeight="1">
      <c r="A68" s="157" t="s">
        <v>39</v>
      </c>
      <c r="B68" s="67">
        <v>200</v>
      </c>
      <c r="C68" s="82" t="s">
        <v>40</v>
      </c>
      <c r="D68" s="121">
        <f t="shared" si="6"/>
        <v>15000</v>
      </c>
      <c r="E68" s="121">
        <f t="shared" si="6"/>
        <v>0</v>
      </c>
      <c r="F68" s="121">
        <f t="shared" si="5"/>
        <v>15000</v>
      </c>
    </row>
    <row r="69" spans="1:6" s="84" customFormat="1" ht="23.25" customHeight="1">
      <c r="A69" s="89" t="s">
        <v>417</v>
      </c>
      <c r="B69" s="67">
        <v>200</v>
      </c>
      <c r="C69" s="82" t="s">
        <v>41</v>
      </c>
      <c r="D69" s="121">
        <f t="shared" si="6"/>
        <v>15000</v>
      </c>
      <c r="E69" s="121">
        <f t="shared" si="6"/>
        <v>0</v>
      </c>
      <c r="F69" s="121">
        <f t="shared" si="5"/>
        <v>15000</v>
      </c>
    </row>
    <row r="70" spans="1:6" s="84" customFormat="1" ht="23.25" customHeight="1">
      <c r="A70" s="89" t="s">
        <v>400</v>
      </c>
      <c r="B70" s="67">
        <v>200</v>
      </c>
      <c r="C70" s="82" t="s">
        <v>42</v>
      </c>
      <c r="D70" s="121">
        <f t="shared" si="6"/>
        <v>15000</v>
      </c>
      <c r="E70" s="121">
        <f t="shared" si="6"/>
        <v>0</v>
      </c>
      <c r="F70" s="121">
        <f t="shared" si="5"/>
        <v>15000</v>
      </c>
    </row>
    <row r="71" spans="1:6" s="84" customFormat="1" ht="15" customHeight="1">
      <c r="A71" s="86" t="s">
        <v>384</v>
      </c>
      <c r="B71" s="67">
        <v>200</v>
      </c>
      <c r="C71" s="82" t="s">
        <v>43</v>
      </c>
      <c r="D71" s="121">
        <f t="shared" si="6"/>
        <v>15000</v>
      </c>
      <c r="E71" s="121">
        <f t="shared" si="6"/>
        <v>0</v>
      </c>
      <c r="F71" s="121">
        <f t="shared" si="5"/>
        <v>15000</v>
      </c>
    </row>
    <row r="72" spans="1:6" s="84" customFormat="1" ht="19.5" customHeight="1">
      <c r="A72" s="104" t="s">
        <v>388</v>
      </c>
      <c r="B72" s="110">
        <v>200</v>
      </c>
      <c r="C72" s="81" t="s">
        <v>44</v>
      </c>
      <c r="D72" s="126">
        <v>15000</v>
      </c>
      <c r="E72" s="126">
        <v>0</v>
      </c>
      <c r="F72" s="131">
        <f t="shared" si="5"/>
        <v>15000</v>
      </c>
    </row>
    <row r="73" spans="1:6" s="84" customFormat="1" ht="38.25" customHeight="1">
      <c r="A73" s="157" t="s">
        <v>543</v>
      </c>
      <c r="B73" s="67">
        <v>200</v>
      </c>
      <c r="C73" s="82" t="s">
        <v>369</v>
      </c>
      <c r="D73" s="121">
        <f>D74+D76+D83</f>
        <v>156600</v>
      </c>
      <c r="E73" s="121">
        <f>E74+E76+E83</f>
        <v>102297.2</v>
      </c>
      <c r="F73" s="130">
        <f t="shared" si="5"/>
        <v>54302.8</v>
      </c>
    </row>
    <row r="74" spans="1:6" s="84" customFormat="1" ht="23.25" customHeight="1">
      <c r="A74" s="89" t="s">
        <v>406</v>
      </c>
      <c r="B74" s="67"/>
      <c r="C74" s="44" t="s">
        <v>422</v>
      </c>
      <c r="D74" s="121">
        <f>D75</f>
        <v>85000</v>
      </c>
      <c r="E74" s="121">
        <f>E75</f>
        <v>67000</v>
      </c>
      <c r="F74" s="130">
        <f>D74-E74</f>
        <v>18000</v>
      </c>
    </row>
    <row r="75" spans="1:6" s="169" customFormat="1" ht="18" customHeight="1">
      <c r="A75" s="104" t="s">
        <v>391</v>
      </c>
      <c r="B75" s="110">
        <v>200</v>
      </c>
      <c r="C75" s="81" t="s">
        <v>421</v>
      </c>
      <c r="D75" s="126">
        <v>85000</v>
      </c>
      <c r="E75" s="126">
        <v>67000</v>
      </c>
      <c r="F75" s="131">
        <f>D75-E75</f>
        <v>18000</v>
      </c>
    </row>
    <row r="76" spans="1:6" s="84" customFormat="1" ht="19.5" customHeight="1">
      <c r="A76" s="156" t="s">
        <v>492</v>
      </c>
      <c r="B76" s="67">
        <v>200</v>
      </c>
      <c r="C76" s="82" t="s">
        <v>45</v>
      </c>
      <c r="D76" s="121">
        <f aca="true" t="shared" si="7" ref="D76:E81">D77</f>
        <v>23300</v>
      </c>
      <c r="E76" s="121">
        <f t="shared" si="7"/>
        <v>23297.2</v>
      </c>
      <c r="F76" s="130">
        <f aca="true" t="shared" si="8" ref="F76:F81">D76-E76</f>
        <v>2.7999999999992724</v>
      </c>
    </row>
    <row r="77" spans="1:6" s="84" customFormat="1" ht="128.25" customHeight="1">
      <c r="A77" s="157" t="s">
        <v>5</v>
      </c>
      <c r="B77" s="67">
        <v>200</v>
      </c>
      <c r="C77" s="82" t="s">
        <v>46</v>
      </c>
      <c r="D77" s="121">
        <f t="shared" si="7"/>
        <v>23300</v>
      </c>
      <c r="E77" s="121">
        <f t="shared" si="7"/>
        <v>23297.2</v>
      </c>
      <c r="F77" s="130">
        <f t="shared" si="8"/>
        <v>2.7999999999992724</v>
      </c>
    </row>
    <row r="78" spans="1:6" s="84" customFormat="1" ht="35.25" customHeight="1">
      <c r="A78" s="89" t="s">
        <v>416</v>
      </c>
      <c r="B78" s="67">
        <v>200</v>
      </c>
      <c r="C78" s="82" t="s">
        <v>47</v>
      </c>
      <c r="D78" s="121">
        <f t="shared" si="7"/>
        <v>23300</v>
      </c>
      <c r="E78" s="121">
        <f t="shared" si="7"/>
        <v>23297.2</v>
      </c>
      <c r="F78" s="130">
        <f t="shared" si="8"/>
        <v>2.7999999999992724</v>
      </c>
    </row>
    <row r="79" spans="1:6" s="84" customFormat="1" ht="33.75" customHeight="1">
      <c r="A79" s="89" t="s">
        <v>417</v>
      </c>
      <c r="B79" s="67">
        <v>200</v>
      </c>
      <c r="C79" s="82" t="s">
        <v>48</v>
      </c>
      <c r="D79" s="121">
        <f t="shared" si="7"/>
        <v>23300</v>
      </c>
      <c r="E79" s="121">
        <f t="shared" si="7"/>
        <v>23297.2</v>
      </c>
      <c r="F79" s="130">
        <f t="shared" si="8"/>
        <v>2.7999999999992724</v>
      </c>
    </row>
    <row r="80" spans="1:6" s="84" customFormat="1" ht="35.25" customHeight="1">
      <c r="A80" s="89" t="s">
        <v>400</v>
      </c>
      <c r="B80" s="67">
        <v>200</v>
      </c>
      <c r="C80" s="82" t="s">
        <v>49</v>
      </c>
      <c r="D80" s="121">
        <f t="shared" si="7"/>
        <v>23300</v>
      </c>
      <c r="E80" s="121">
        <f t="shared" si="7"/>
        <v>23297.2</v>
      </c>
      <c r="F80" s="130">
        <f t="shared" si="8"/>
        <v>2.7999999999992724</v>
      </c>
    </row>
    <row r="81" spans="1:6" s="84" customFormat="1" ht="16.5" customHeight="1">
      <c r="A81" s="86" t="s">
        <v>384</v>
      </c>
      <c r="B81" s="67">
        <v>200</v>
      </c>
      <c r="C81" s="82" t="s">
        <v>50</v>
      </c>
      <c r="D81" s="121">
        <f t="shared" si="7"/>
        <v>23300</v>
      </c>
      <c r="E81" s="121">
        <f t="shared" si="7"/>
        <v>23297.2</v>
      </c>
      <c r="F81" s="130">
        <f t="shared" si="8"/>
        <v>2.7999999999992724</v>
      </c>
    </row>
    <row r="82" spans="1:6" s="84" customFormat="1" ht="15" customHeight="1">
      <c r="A82" s="104" t="s">
        <v>388</v>
      </c>
      <c r="B82" s="110">
        <v>200</v>
      </c>
      <c r="C82" s="81" t="s">
        <v>51</v>
      </c>
      <c r="D82" s="126">
        <v>23300</v>
      </c>
      <c r="E82" s="126">
        <v>23297.2</v>
      </c>
      <c r="F82" s="131">
        <f aca="true" t="shared" si="9" ref="F82:F87">D82-E82</f>
        <v>2.7999999999992724</v>
      </c>
    </row>
    <row r="83" spans="1:6" s="83" customFormat="1" ht="72" customHeight="1">
      <c r="A83" s="89" t="s">
        <v>510</v>
      </c>
      <c r="B83" s="67">
        <v>200</v>
      </c>
      <c r="C83" s="82" t="s">
        <v>428</v>
      </c>
      <c r="D83" s="121">
        <f aca="true" t="shared" si="10" ref="D83:E87">D84</f>
        <v>48300</v>
      </c>
      <c r="E83" s="121">
        <f t="shared" si="10"/>
        <v>12000</v>
      </c>
      <c r="F83" s="121">
        <f t="shared" si="9"/>
        <v>36300</v>
      </c>
    </row>
    <row r="84" spans="1:6" s="83" customFormat="1" ht="32.25" customHeight="1">
      <c r="A84" s="89" t="s">
        <v>416</v>
      </c>
      <c r="B84" s="67">
        <v>200</v>
      </c>
      <c r="C84" s="82" t="s">
        <v>427</v>
      </c>
      <c r="D84" s="121">
        <f t="shared" si="10"/>
        <v>48300</v>
      </c>
      <c r="E84" s="121">
        <f t="shared" si="10"/>
        <v>12000</v>
      </c>
      <c r="F84" s="121">
        <f t="shared" si="9"/>
        <v>36300</v>
      </c>
    </row>
    <row r="85" spans="1:6" s="83" customFormat="1" ht="21.75" customHeight="1">
      <c r="A85" s="89" t="s">
        <v>417</v>
      </c>
      <c r="B85" s="67">
        <v>200</v>
      </c>
      <c r="C85" s="82" t="s">
        <v>426</v>
      </c>
      <c r="D85" s="121">
        <f t="shared" si="10"/>
        <v>48300</v>
      </c>
      <c r="E85" s="121">
        <f t="shared" si="10"/>
        <v>12000</v>
      </c>
      <c r="F85" s="121">
        <f t="shared" si="9"/>
        <v>36300</v>
      </c>
    </row>
    <row r="86" spans="1:6" s="83" customFormat="1" ht="21.75" customHeight="1">
      <c r="A86" s="89" t="s">
        <v>400</v>
      </c>
      <c r="B86" s="67">
        <v>200</v>
      </c>
      <c r="C86" s="82" t="s">
        <v>425</v>
      </c>
      <c r="D86" s="121">
        <f t="shared" si="10"/>
        <v>48300</v>
      </c>
      <c r="E86" s="121">
        <f t="shared" si="10"/>
        <v>12000</v>
      </c>
      <c r="F86" s="121">
        <f t="shared" si="9"/>
        <v>36300</v>
      </c>
    </row>
    <row r="87" spans="1:6" s="83" customFormat="1" ht="21.75" customHeight="1">
      <c r="A87" s="86" t="s">
        <v>384</v>
      </c>
      <c r="B87" s="67">
        <v>200</v>
      </c>
      <c r="C87" s="82" t="s">
        <v>424</v>
      </c>
      <c r="D87" s="121">
        <f t="shared" si="10"/>
        <v>48300</v>
      </c>
      <c r="E87" s="121">
        <f t="shared" si="10"/>
        <v>12000</v>
      </c>
      <c r="F87" s="121">
        <f t="shared" si="9"/>
        <v>36300</v>
      </c>
    </row>
    <row r="88" spans="1:6" s="83" customFormat="1" ht="21.75" customHeight="1">
      <c r="A88" s="104" t="s">
        <v>388</v>
      </c>
      <c r="B88" s="110">
        <v>200</v>
      </c>
      <c r="C88" s="81" t="s">
        <v>423</v>
      </c>
      <c r="D88" s="126">
        <v>48300</v>
      </c>
      <c r="E88" s="126">
        <v>12000</v>
      </c>
      <c r="F88" s="126">
        <f>D88-E88</f>
        <v>36300</v>
      </c>
    </row>
    <row r="89" spans="1:6" s="83" customFormat="1" ht="21.75" customHeight="1">
      <c r="A89" s="95" t="s">
        <v>395</v>
      </c>
      <c r="B89" s="67">
        <v>200</v>
      </c>
      <c r="C89" s="82" t="s">
        <v>370</v>
      </c>
      <c r="D89" s="121">
        <f aca="true" t="shared" si="11" ref="D89:E93">D90</f>
        <v>154400</v>
      </c>
      <c r="E89" s="121">
        <f t="shared" si="11"/>
        <v>111162.81</v>
      </c>
      <c r="F89" s="130">
        <f aca="true" t="shared" si="12" ref="F89:F96">D89-E89</f>
        <v>43237.19</v>
      </c>
    </row>
    <row r="90" spans="1:6" s="83" customFormat="1" ht="22.5" customHeight="1">
      <c r="A90" s="89" t="s">
        <v>410</v>
      </c>
      <c r="B90" s="67">
        <v>200</v>
      </c>
      <c r="C90" s="82" t="s">
        <v>371</v>
      </c>
      <c r="D90" s="121">
        <f t="shared" si="11"/>
        <v>154400</v>
      </c>
      <c r="E90" s="121">
        <f t="shared" si="11"/>
        <v>111162.81</v>
      </c>
      <c r="F90" s="130">
        <f t="shared" si="12"/>
        <v>43237.19</v>
      </c>
    </row>
    <row r="91" spans="1:6" s="83" customFormat="1" ht="38.25" customHeight="1">
      <c r="A91" s="157" t="s">
        <v>543</v>
      </c>
      <c r="B91" s="67">
        <v>200</v>
      </c>
      <c r="C91" s="82" t="s">
        <v>52</v>
      </c>
      <c r="D91" s="121">
        <f t="shared" si="11"/>
        <v>154400</v>
      </c>
      <c r="E91" s="121">
        <f t="shared" si="11"/>
        <v>111162.81</v>
      </c>
      <c r="F91" s="130">
        <f t="shared" si="12"/>
        <v>43237.19</v>
      </c>
    </row>
    <row r="92" spans="1:6" s="83" customFormat="1" ht="111.75" customHeight="1">
      <c r="A92" s="157" t="s">
        <v>405</v>
      </c>
      <c r="B92" s="67">
        <v>200</v>
      </c>
      <c r="C92" s="82" t="s">
        <v>53</v>
      </c>
      <c r="D92" s="121">
        <f t="shared" si="11"/>
        <v>154400</v>
      </c>
      <c r="E92" s="121">
        <f t="shared" si="11"/>
        <v>111162.81</v>
      </c>
      <c r="F92" s="130">
        <f t="shared" si="12"/>
        <v>43237.19</v>
      </c>
    </row>
    <row r="93" spans="1:6" s="83" customFormat="1" ht="23.25" customHeight="1">
      <c r="A93" s="89" t="s">
        <v>401</v>
      </c>
      <c r="B93" s="67">
        <v>200</v>
      </c>
      <c r="C93" s="82" t="s">
        <v>54</v>
      </c>
      <c r="D93" s="121">
        <f t="shared" si="11"/>
        <v>154400</v>
      </c>
      <c r="E93" s="121">
        <f t="shared" si="11"/>
        <v>111162.81</v>
      </c>
      <c r="F93" s="130">
        <f t="shared" si="12"/>
        <v>43237.19</v>
      </c>
    </row>
    <row r="94" spans="1:6" s="83" customFormat="1" ht="22.5" customHeight="1">
      <c r="A94" s="86" t="s">
        <v>380</v>
      </c>
      <c r="B94" s="67">
        <v>200</v>
      </c>
      <c r="C94" s="82" t="s">
        <v>55</v>
      </c>
      <c r="D94" s="121">
        <f>D95+D96</f>
        <v>154400</v>
      </c>
      <c r="E94" s="121">
        <f>E95+E96</f>
        <v>111162.81</v>
      </c>
      <c r="F94" s="130">
        <f t="shared" si="12"/>
        <v>43237.19</v>
      </c>
    </row>
    <row r="95" spans="1:6" s="83" customFormat="1" ht="15" customHeight="1">
      <c r="A95" s="104" t="s">
        <v>381</v>
      </c>
      <c r="B95" s="110">
        <v>200</v>
      </c>
      <c r="C95" s="81" t="s">
        <v>56</v>
      </c>
      <c r="D95" s="126">
        <v>123800</v>
      </c>
      <c r="E95" s="126">
        <v>84236.01</v>
      </c>
      <c r="F95" s="131">
        <f t="shared" si="12"/>
        <v>39563.990000000005</v>
      </c>
    </row>
    <row r="96" spans="1:6" s="83" customFormat="1" ht="24" customHeight="1">
      <c r="A96" s="104" t="s">
        <v>383</v>
      </c>
      <c r="B96" s="110">
        <v>200</v>
      </c>
      <c r="C96" s="81" t="s">
        <v>57</v>
      </c>
      <c r="D96" s="126">
        <v>30600</v>
      </c>
      <c r="E96" s="126">
        <v>26926.8</v>
      </c>
      <c r="F96" s="131">
        <f t="shared" si="12"/>
        <v>3673.2000000000007</v>
      </c>
    </row>
    <row r="97" spans="1:6" s="83" customFormat="1" ht="37.5" customHeight="1">
      <c r="A97" s="95" t="s">
        <v>396</v>
      </c>
      <c r="B97" s="67">
        <v>200</v>
      </c>
      <c r="C97" s="82" t="s">
        <v>372</v>
      </c>
      <c r="D97" s="121">
        <f aca="true" t="shared" si="13" ref="D97:E99">D98</f>
        <v>74300</v>
      </c>
      <c r="E97" s="121">
        <f t="shared" si="13"/>
        <v>0</v>
      </c>
      <c r="F97" s="130">
        <f>D97-E97</f>
        <v>74300</v>
      </c>
    </row>
    <row r="98" spans="1:6" s="83" customFormat="1" ht="45.75" customHeight="1">
      <c r="A98" s="89" t="s">
        <v>411</v>
      </c>
      <c r="B98" s="67">
        <v>200</v>
      </c>
      <c r="C98" s="82" t="s">
        <v>373</v>
      </c>
      <c r="D98" s="121">
        <f t="shared" si="13"/>
        <v>74300</v>
      </c>
      <c r="E98" s="121">
        <f t="shared" si="13"/>
        <v>0</v>
      </c>
      <c r="F98" s="130">
        <f aca="true" t="shared" si="14" ref="F98:F110">D98-E98</f>
        <v>74300</v>
      </c>
    </row>
    <row r="99" spans="1:6" s="83" customFormat="1" ht="25.5" customHeight="1">
      <c r="A99" s="157" t="s">
        <v>6</v>
      </c>
      <c r="B99" s="67">
        <v>200</v>
      </c>
      <c r="C99" s="82" t="s">
        <v>58</v>
      </c>
      <c r="D99" s="121">
        <f t="shared" si="13"/>
        <v>74300</v>
      </c>
      <c r="E99" s="121">
        <f t="shared" si="13"/>
        <v>0</v>
      </c>
      <c r="F99" s="130">
        <f t="shared" si="14"/>
        <v>74300</v>
      </c>
    </row>
    <row r="100" spans="1:6" s="83" customFormat="1" ht="26.25" customHeight="1">
      <c r="A100" s="157" t="s">
        <v>59</v>
      </c>
      <c r="B100" s="67">
        <v>200</v>
      </c>
      <c r="C100" s="82" t="s">
        <v>60</v>
      </c>
      <c r="D100" s="121">
        <f>D101+D106+D111</f>
        <v>74300</v>
      </c>
      <c r="E100" s="121">
        <f>E108</f>
        <v>0</v>
      </c>
      <c r="F100" s="130">
        <f t="shared" si="14"/>
        <v>74300</v>
      </c>
    </row>
    <row r="101" spans="1:6" s="83" customFormat="1" ht="114" customHeight="1">
      <c r="A101" s="157" t="s">
        <v>511</v>
      </c>
      <c r="B101" s="67">
        <v>200</v>
      </c>
      <c r="C101" s="82" t="s">
        <v>512</v>
      </c>
      <c r="D101" s="121">
        <f aca="true" t="shared" si="15" ref="D101:E104">D102</f>
        <v>17900</v>
      </c>
      <c r="E101" s="121">
        <f t="shared" si="15"/>
        <v>0</v>
      </c>
      <c r="F101" s="121">
        <f>D101-E101</f>
        <v>17900</v>
      </c>
    </row>
    <row r="102" spans="1:6" s="83" customFormat="1" ht="26.25" customHeight="1">
      <c r="A102" s="89" t="s">
        <v>417</v>
      </c>
      <c r="B102" s="67">
        <v>200</v>
      </c>
      <c r="C102" s="82" t="s">
        <v>513</v>
      </c>
      <c r="D102" s="121">
        <f t="shared" si="15"/>
        <v>17900</v>
      </c>
      <c r="E102" s="121">
        <f t="shared" si="15"/>
        <v>0</v>
      </c>
      <c r="F102" s="121">
        <f>D102-E102</f>
        <v>17900</v>
      </c>
    </row>
    <row r="103" spans="1:6" s="83" customFormat="1" ht="26.25" customHeight="1">
      <c r="A103" s="89" t="s">
        <v>400</v>
      </c>
      <c r="B103" s="67">
        <v>200</v>
      </c>
      <c r="C103" s="82" t="s">
        <v>514</v>
      </c>
      <c r="D103" s="121">
        <f t="shared" si="15"/>
        <v>17900</v>
      </c>
      <c r="E103" s="121">
        <f t="shared" si="15"/>
        <v>0</v>
      </c>
      <c r="F103" s="121">
        <f>D103-E103</f>
        <v>17900</v>
      </c>
    </row>
    <row r="104" spans="1:6" s="83" customFormat="1" ht="26.25" customHeight="1">
      <c r="A104" s="86" t="s">
        <v>384</v>
      </c>
      <c r="B104" s="67">
        <v>200</v>
      </c>
      <c r="C104" s="82" t="s">
        <v>515</v>
      </c>
      <c r="D104" s="121">
        <f t="shared" si="15"/>
        <v>17900</v>
      </c>
      <c r="E104" s="121">
        <f t="shared" si="15"/>
        <v>0</v>
      </c>
      <c r="F104" s="121">
        <f>D104-E104</f>
        <v>17900</v>
      </c>
    </row>
    <row r="105" spans="1:6" s="83" customFormat="1" ht="26.25" customHeight="1">
      <c r="A105" s="104" t="s">
        <v>388</v>
      </c>
      <c r="B105" s="110">
        <v>200</v>
      </c>
      <c r="C105" s="81" t="s">
        <v>516</v>
      </c>
      <c r="D105" s="126">
        <v>17900</v>
      </c>
      <c r="E105" s="126">
        <v>0</v>
      </c>
      <c r="F105" s="126">
        <f>D105-E105</f>
        <v>17900</v>
      </c>
    </row>
    <row r="106" spans="1:6" s="83" customFormat="1" ht="157.5" customHeight="1">
      <c r="A106" s="157" t="s">
        <v>10</v>
      </c>
      <c r="B106" s="67">
        <v>200</v>
      </c>
      <c r="C106" s="82" t="s">
        <v>61</v>
      </c>
      <c r="D106" s="121">
        <f>D109</f>
        <v>54300</v>
      </c>
      <c r="E106" s="121">
        <f>E109</f>
        <v>0</v>
      </c>
      <c r="F106" s="130">
        <f t="shared" si="14"/>
        <v>54300</v>
      </c>
    </row>
    <row r="107" spans="1:6" s="83" customFormat="1" ht="39.75" customHeight="1">
      <c r="A107" s="89" t="s">
        <v>417</v>
      </c>
      <c r="B107" s="67">
        <v>200</v>
      </c>
      <c r="C107" s="82" t="s">
        <v>62</v>
      </c>
      <c r="D107" s="121">
        <f aca="true" t="shared" si="16" ref="D107:E109">D108</f>
        <v>54300</v>
      </c>
      <c r="E107" s="121">
        <f t="shared" si="16"/>
        <v>0</v>
      </c>
      <c r="F107" s="130">
        <f t="shared" si="14"/>
        <v>54300</v>
      </c>
    </row>
    <row r="108" spans="1:6" s="83" customFormat="1" ht="36" customHeight="1">
      <c r="A108" s="89" t="s">
        <v>400</v>
      </c>
      <c r="B108" s="67">
        <v>200</v>
      </c>
      <c r="C108" s="82" t="s">
        <v>63</v>
      </c>
      <c r="D108" s="121">
        <f t="shared" si="16"/>
        <v>54300</v>
      </c>
      <c r="E108" s="121">
        <f t="shared" si="16"/>
        <v>0</v>
      </c>
      <c r="F108" s="130">
        <f t="shared" si="14"/>
        <v>54300</v>
      </c>
    </row>
    <row r="109" spans="1:6" s="83" customFormat="1" ht="15" customHeight="1">
      <c r="A109" s="86" t="s">
        <v>384</v>
      </c>
      <c r="B109" s="67">
        <v>200</v>
      </c>
      <c r="C109" s="82" t="s">
        <v>64</v>
      </c>
      <c r="D109" s="121">
        <f t="shared" si="16"/>
        <v>54300</v>
      </c>
      <c r="E109" s="121">
        <f t="shared" si="16"/>
        <v>0</v>
      </c>
      <c r="F109" s="130">
        <f t="shared" si="14"/>
        <v>54300</v>
      </c>
    </row>
    <row r="110" spans="1:6" s="83" customFormat="1" ht="17.25" customHeight="1">
      <c r="A110" s="104" t="s">
        <v>388</v>
      </c>
      <c r="B110" s="110">
        <v>200</v>
      </c>
      <c r="C110" s="81" t="s">
        <v>65</v>
      </c>
      <c r="D110" s="126">
        <v>54300</v>
      </c>
      <c r="E110" s="126">
        <v>0</v>
      </c>
      <c r="F110" s="131">
        <f t="shared" si="14"/>
        <v>54300</v>
      </c>
    </row>
    <row r="111" spans="1:6" s="83" customFormat="1" ht="121.5" customHeight="1">
      <c r="A111" s="157" t="s">
        <v>517</v>
      </c>
      <c r="B111" s="67">
        <v>200</v>
      </c>
      <c r="C111" s="82" t="s">
        <v>518</v>
      </c>
      <c r="D111" s="127">
        <f aca="true" t="shared" si="17" ref="D111:E114">D112</f>
        <v>2100</v>
      </c>
      <c r="E111" s="127">
        <f t="shared" si="17"/>
        <v>0</v>
      </c>
      <c r="F111" s="127">
        <f aca="true" t="shared" si="18" ref="F111:F121">D111-E111</f>
        <v>2100</v>
      </c>
    </row>
    <row r="112" spans="1:6" s="83" customFormat="1" ht="25.5" customHeight="1">
      <c r="A112" s="89" t="s">
        <v>417</v>
      </c>
      <c r="B112" s="67">
        <v>200</v>
      </c>
      <c r="C112" s="82" t="s">
        <v>519</v>
      </c>
      <c r="D112" s="127">
        <f t="shared" si="17"/>
        <v>2100</v>
      </c>
      <c r="E112" s="127">
        <f t="shared" si="17"/>
        <v>0</v>
      </c>
      <c r="F112" s="127">
        <f t="shared" si="18"/>
        <v>2100</v>
      </c>
    </row>
    <row r="113" spans="1:6" s="83" customFormat="1" ht="24" customHeight="1">
      <c r="A113" s="89" t="s">
        <v>400</v>
      </c>
      <c r="B113" s="67">
        <v>200</v>
      </c>
      <c r="C113" s="82" t="s">
        <v>520</v>
      </c>
      <c r="D113" s="127">
        <f t="shared" si="17"/>
        <v>2100</v>
      </c>
      <c r="E113" s="127">
        <f t="shared" si="17"/>
        <v>0</v>
      </c>
      <c r="F113" s="127">
        <f t="shared" si="18"/>
        <v>2100</v>
      </c>
    </row>
    <row r="114" spans="1:6" s="83" customFormat="1" ht="17.25" customHeight="1">
      <c r="A114" s="86" t="s">
        <v>384</v>
      </c>
      <c r="B114" s="67">
        <v>200</v>
      </c>
      <c r="C114" s="82" t="s">
        <v>521</v>
      </c>
      <c r="D114" s="127">
        <f t="shared" si="17"/>
        <v>2100</v>
      </c>
      <c r="E114" s="127">
        <f t="shared" si="17"/>
        <v>0</v>
      </c>
      <c r="F114" s="127">
        <f t="shared" si="18"/>
        <v>2100</v>
      </c>
    </row>
    <row r="115" spans="1:6" s="83" customFormat="1" ht="17.25" customHeight="1">
      <c r="A115" s="104" t="s">
        <v>388</v>
      </c>
      <c r="B115" s="110">
        <v>200</v>
      </c>
      <c r="C115" s="81" t="s">
        <v>522</v>
      </c>
      <c r="D115" s="126">
        <v>2100</v>
      </c>
      <c r="E115" s="126">
        <v>0</v>
      </c>
      <c r="F115" s="131">
        <f t="shared" si="18"/>
        <v>2100</v>
      </c>
    </row>
    <row r="116" spans="1:6" s="83" customFormat="1" ht="16.5" customHeight="1">
      <c r="A116" s="95" t="s">
        <v>397</v>
      </c>
      <c r="B116" s="67">
        <v>200</v>
      </c>
      <c r="C116" s="82" t="s">
        <v>374</v>
      </c>
      <c r="D116" s="121">
        <f>D117+D121</f>
        <v>14004800</v>
      </c>
      <c r="E116" s="121">
        <f>E117+E121</f>
        <v>1097941.06</v>
      </c>
      <c r="F116" s="130">
        <f t="shared" si="18"/>
        <v>12906858.94</v>
      </c>
    </row>
    <row r="117" spans="1:6" s="83" customFormat="1" ht="144" customHeight="1">
      <c r="A117" s="170" t="s">
        <v>219</v>
      </c>
      <c r="B117" s="67"/>
      <c r="C117" s="82" t="s">
        <v>220</v>
      </c>
      <c r="D117" s="121">
        <f>D118</f>
        <v>15000</v>
      </c>
      <c r="E117" s="121">
        <v>15000</v>
      </c>
      <c r="F117" s="130">
        <f>F118</f>
        <v>0</v>
      </c>
    </row>
    <row r="118" spans="1:6" s="83" customFormat="1" ht="33" customHeight="1">
      <c r="A118" s="89" t="s">
        <v>400</v>
      </c>
      <c r="B118" s="67"/>
      <c r="C118" s="82" t="s">
        <v>221</v>
      </c>
      <c r="D118" s="121">
        <f>D119</f>
        <v>15000</v>
      </c>
      <c r="E118" s="121">
        <v>15000</v>
      </c>
      <c r="F118" s="130">
        <f>F119</f>
        <v>0</v>
      </c>
    </row>
    <row r="119" spans="1:6" s="83" customFormat="1" ht="16.5" customHeight="1">
      <c r="A119" s="86" t="s">
        <v>384</v>
      </c>
      <c r="B119" s="67"/>
      <c r="C119" s="82" t="s">
        <v>222</v>
      </c>
      <c r="D119" s="121">
        <f>D120</f>
        <v>15000</v>
      </c>
      <c r="E119" s="121">
        <v>15000</v>
      </c>
      <c r="F119" s="130">
        <f>F120</f>
        <v>0</v>
      </c>
    </row>
    <row r="120" spans="1:6" s="83" customFormat="1" ht="16.5" customHeight="1">
      <c r="A120" s="104" t="s">
        <v>388</v>
      </c>
      <c r="B120" s="110"/>
      <c r="C120" s="81" t="s">
        <v>223</v>
      </c>
      <c r="D120" s="126">
        <v>15000</v>
      </c>
      <c r="E120" s="126">
        <v>15000</v>
      </c>
      <c r="F120" s="131">
        <f>D120-E120</f>
        <v>0</v>
      </c>
    </row>
    <row r="121" spans="1:6" s="83" customFormat="1" ht="24.75" customHeight="1">
      <c r="A121" s="89" t="s">
        <v>412</v>
      </c>
      <c r="B121" s="67">
        <v>200</v>
      </c>
      <c r="C121" s="82" t="s">
        <v>375</v>
      </c>
      <c r="D121" s="121">
        <f>D122</f>
        <v>13989800</v>
      </c>
      <c r="E121" s="121">
        <f>E122</f>
        <v>1082941.06</v>
      </c>
      <c r="F121" s="130">
        <f t="shared" si="18"/>
        <v>12906858.94</v>
      </c>
    </row>
    <row r="122" spans="1:6" s="83" customFormat="1" ht="36.75" customHeight="1">
      <c r="A122" s="157" t="s">
        <v>11</v>
      </c>
      <c r="B122" s="67">
        <v>200</v>
      </c>
      <c r="C122" s="82" t="s">
        <v>66</v>
      </c>
      <c r="D122" s="121">
        <f>D123</f>
        <v>13989800</v>
      </c>
      <c r="E122" s="121">
        <f>E123</f>
        <v>1082941.06</v>
      </c>
      <c r="F122" s="130">
        <f aca="true" t="shared" si="19" ref="F122:F128">D122-E122</f>
        <v>12906858.94</v>
      </c>
    </row>
    <row r="123" spans="1:6" s="83" customFormat="1" ht="27.75" customHeight="1">
      <c r="A123" s="157" t="s">
        <v>67</v>
      </c>
      <c r="B123" s="67">
        <v>200</v>
      </c>
      <c r="C123" s="82" t="s">
        <v>68</v>
      </c>
      <c r="D123" s="121">
        <f>D124+D129+D134+D139+D144</f>
        <v>13989800</v>
      </c>
      <c r="E123" s="121">
        <f>E124+E129+E134+E144</f>
        <v>1082941.06</v>
      </c>
      <c r="F123" s="130">
        <f t="shared" si="19"/>
        <v>12906858.94</v>
      </c>
    </row>
    <row r="124" spans="1:6" s="83" customFormat="1" ht="150" customHeight="1">
      <c r="A124" s="158" t="s">
        <v>12</v>
      </c>
      <c r="B124" s="67">
        <v>200</v>
      </c>
      <c r="C124" s="82" t="s">
        <v>314</v>
      </c>
      <c r="D124" s="121">
        <f aca="true" t="shared" si="20" ref="D124:E127">D125</f>
        <v>21500</v>
      </c>
      <c r="E124" s="121">
        <f t="shared" si="20"/>
        <v>20894</v>
      </c>
      <c r="F124" s="130">
        <f t="shared" si="19"/>
        <v>606</v>
      </c>
    </row>
    <row r="125" spans="1:6" s="83" customFormat="1" ht="33.75" customHeight="1">
      <c r="A125" s="89" t="s">
        <v>417</v>
      </c>
      <c r="B125" s="67">
        <v>200</v>
      </c>
      <c r="C125" s="82" t="s">
        <v>313</v>
      </c>
      <c r="D125" s="121">
        <f t="shared" si="20"/>
        <v>21500</v>
      </c>
      <c r="E125" s="121">
        <f t="shared" si="20"/>
        <v>20894</v>
      </c>
      <c r="F125" s="130">
        <f t="shared" si="19"/>
        <v>606</v>
      </c>
    </row>
    <row r="126" spans="1:6" s="83" customFormat="1" ht="33.75" customHeight="1">
      <c r="A126" s="89" t="s">
        <v>400</v>
      </c>
      <c r="B126" s="67">
        <v>200</v>
      </c>
      <c r="C126" s="82" t="s">
        <v>312</v>
      </c>
      <c r="D126" s="121">
        <f t="shared" si="20"/>
        <v>21500</v>
      </c>
      <c r="E126" s="121">
        <f t="shared" si="20"/>
        <v>20894</v>
      </c>
      <c r="F126" s="130">
        <f t="shared" si="19"/>
        <v>606</v>
      </c>
    </row>
    <row r="127" spans="1:6" s="83" customFormat="1" ht="13.5" customHeight="1">
      <c r="A127" s="86" t="s">
        <v>384</v>
      </c>
      <c r="B127" s="67">
        <v>200</v>
      </c>
      <c r="C127" s="82" t="s">
        <v>311</v>
      </c>
      <c r="D127" s="121">
        <f t="shared" si="20"/>
        <v>21500</v>
      </c>
      <c r="E127" s="121">
        <f t="shared" si="20"/>
        <v>20894</v>
      </c>
      <c r="F127" s="130">
        <f t="shared" si="19"/>
        <v>606</v>
      </c>
    </row>
    <row r="128" spans="1:6" s="83" customFormat="1" ht="26.25" customHeight="1">
      <c r="A128" s="104" t="s">
        <v>387</v>
      </c>
      <c r="B128" s="110">
        <v>200</v>
      </c>
      <c r="C128" s="81" t="s">
        <v>18</v>
      </c>
      <c r="D128" s="126">
        <v>21500</v>
      </c>
      <c r="E128" s="126">
        <v>20894</v>
      </c>
      <c r="F128" s="131">
        <f t="shared" si="19"/>
        <v>606</v>
      </c>
    </row>
    <row r="129" spans="1:6" s="83" customFormat="1" ht="150.75" customHeight="1">
      <c r="A129" s="156" t="s">
        <v>13</v>
      </c>
      <c r="B129" s="113">
        <v>200</v>
      </c>
      <c r="C129" s="82" t="s">
        <v>69</v>
      </c>
      <c r="D129" s="121">
        <f>D130</f>
        <v>81700</v>
      </c>
      <c r="E129" s="121">
        <f aca="true" t="shared" si="21" ref="D129:E136">E130</f>
        <v>46942.68</v>
      </c>
      <c r="F129" s="130">
        <f aca="true" t="shared" si="22" ref="F129:F138">D129-E129</f>
        <v>34757.32</v>
      </c>
    </row>
    <row r="130" spans="1:6" s="83" customFormat="1" ht="34.5" customHeight="1">
      <c r="A130" s="89" t="s">
        <v>417</v>
      </c>
      <c r="B130" s="113">
        <v>200</v>
      </c>
      <c r="C130" s="82" t="s">
        <v>177</v>
      </c>
      <c r="D130" s="121">
        <f>D131</f>
        <v>81700</v>
      </c>
      <c r="E130" s="121">
        <f t="shared" si="21"/>
        <v>46942.68</v>
      </c>
      <c r="F130" s="130">
        <f t="shared" si="22"/>
        <v>34757.32</v>
      </c>
    </row>
    <row r="131" spans="1:6" s="83" customFormat="1" ht="39.75" customHeight="1">
      <c r="A131" s="89" t="s">
        <v>400</v>
      </c>
      <c r="B131" s="113">
        <v>200</v>
      </c>
      <c r="C131" s="82" t="s">
        <v>70</v>
      </c>
      <c r="D131" s="121">
        <f>D132</f>
        <v>81700</v>
      </c>
      <c r="E131" s="121">
        <f t="shared" si="21"/>
        <v>46942.68</v>
      </c>
      <c r="F131" s="130">
        <f t="shared" si="22"/>
        <v>34757.32</v>
      </c>
    </row>
    <row r="132" spans="1:6" s="83" customFormat="1" ht="15" customHeight="1">
      <c r="A132" s="86" t="s">
        <v>384</v>
      </c>
      <c r="B132" s="113">
        <v>200</v>
      </c>
      <c r="C132" s="82" t="s">
        <v>178</v>
      </c>
      <c r="D132" s="121">
        <f>D133</f>
        <v>81700</v>
      </c>
      <c r="E132" s="121">
        <f t="shared" si="21"/>
        <v>46942.68</v>
      </c>
      <c r="F132" s="130">
        <f t="shared" si="22"/>
        <v>34757.32</v>
      </c>
    </row>
    <row r="133" spans="1:6" s="83" customFormat="1" ht="23.25" customHeight="1">
      <c r="A133" s="104" t="s">
        <v>387</v>
      </c>
      <c r="B133" s="110">
        <v>200</v>
      </c>
      <c r="C133" s="81" t="s">
        <v>84</v>
      </c>
      <c r="D133" s="126">
        <v>81700</v>
      </c>
      <c r="E133" s="126">
        <v>46942.68</v>
      </c>
      <c r="F133" s="131">
        <f t="shared" si="22"/>
        <v>34757.32</v>
      </c>
    </row>
    <row r="134" spans="1:6" s="83" customFormat="1" ht="115.5" customHeight="1">
      <c r="A134" s="157" t="s">
        <v>458</v>
      </c>
      <c r="B134" s="113">
        <v>200</v>
      </c>
      <c r="C134" s="82" t="s">
        <v>71</v>
      </c>
      <c r="D134" s="121">
        <f t="shared" si="21"/>
        <v>300000</v>
      </c>
      <c r="E134" s="121">
        <f t="shared" si="21"/>
        <v>290961</v>
      </c>
      <c r="F134" s="130">
        <f t="shared" si="22"/>
        <v>9039</v>
      </c>
    </row>
    <row r="135" spans="1:6" s="83" customFormat="1" ht="15" customHeight="1">
      <c r="A135" s="89" t="s">
        <v>417</v>
      </c>
      <c r="B135" s="113">
        <v>200</v>
      </c>
      <c r="C135" s="82" t="s">
        <v>72</v>
      </c>
      <c r="D135" s="121">
        <f t="shared" si="21"/>
        <v>300000</v>
      </c>
      <c r="E135" s="121">
        <f t="shared" si="21"/>
        <v>290961</v>
      </c>
      <c r="F135" s="130">
        <f t="shared" si="22"/>
        <v>9039</v>
      </c>
    </row>
    <row r="136" spans="1:6" s="83" customFormat="1" ht="23.25" customHeight="1">
      <c r="A136" s="89" t="s">
        <v>400</v>
      </c>
      <c r="B136" s="113">
        <v>200</v>
      </c>
      <c r="C136" s="82" t="s">
        <v>73</v>
      </c>
      <c r="D136" s="121">
        <f t="shared" si="21"/>
        <v>300000</v>
      </c>
      <c r="E136" s="121">
        <f t="shared" si="21"/>
        <v>290961</v>
      </c>
      <c r="F136" s="130">
        <f t="shared" si="22"/>
        <v>9039</v>
      </c>
    </row>
    <row r="137" spans="1:6" s="83" customFormat="1" ht="13.5" customHeight="1">
      <c r="A137" s="86" t="s">
        <v>384</v>
      </c>
      <c r="B137" s="113">
        <v>200</v>
      </c>
      <c r="C137" s="82" t="s">
        <v>525</v>
      </c>
      <c r="D137" s="121">
        <f>D138</f>
        <v>300000</v>
      </c>
      <c r="E137" s="121">
        <f>E138</f>
        <v>290961</v>
      </c>
      <c r="F137" s="130">
        <f t="shared" si="22"/>
        <v>9039</v>
      </c>
    </row>
    <row r="138" spans="1:6" s="83" customFormat="1" ht="23.25" customHeight="1">
      <c r="A138" s="104" t="s">
        <v>387</v>
      </c>
      <c r="B138" s="110">
        <v>200</v>
      </c>
      <c r="C138" s="81" t="s">
        <v>523</v>
      </c>
      <c r="D138" s="126">
        <v>300000</v>
      </c>
      <c r="E138" s="126">
        <v>290961</v>
      </c>
      <c r="F138" s="131">
        <f t="shared" si="22"/>
        <v>9039</v>
      </c>
    </row>
    <row r="139" spans="1:6" ht="112.5" customHeight="1">
      <c r="A139" s="162" t="s">
        <v>315</v>
      </c>
      <c r="B139" s="161">
        <v>200</v>
      </c>
      <c r="C139" s="44" t="s">
        <v>316</v>
      </c>
      <c r="D139" s="127">
        <v>12767400</v>
      </c>
      <c r="E139" s="127">
        <f>E140</f>
        <v>0</v>
      </c>
      <c r="F139" s="127">
        <f>D139-E139</f>
        <v>12767400</v>
      </c>
    </row>
    <row r="140" spans="1:6" ht="23.25" customHeight="1">
      <c r="A140" s="89" t="s">
        <v>417</v>
      </c>
      <c r="B140" s="161">
        <v>200</v>
      </c>
      <c r="C140" s="44" t="s">
        <v>317</v>
      </c>
      <c r="D140" s="127">
        <v>12767400</v>
      </c>
      <c r="E140" s="127">
        <f>E141</f>
        <v>0</v>
      </c>
      <c r="F140" s="127">
        <f>D140-E140</f>
        <v>12767400</v>
      </c>
    </row>
    <row r="141" spans="1:6" ht="23.25" customHeight="1">
      <c r="A141" s="89" t="s">
        <v>400</v>
      </c>
      <c r="B141" s="161">
        <v>200</v>
      </c>
      <c r="C141" s="44" t="s">
        <v>318</v>
      </c>
      <c r="D141" s="127">
        <v>12767400</v>
      </c>
      <c r="E141" s="127">
        <f>E142</f>
        <v>0</v>
      </c>
      <c r="F141" s="127">
        <f>D141-E141</f>
        <v>12767400</v>
      </c>
    </row>
    <row r="142" spans="1:6" ht="13.5" customHeight="1">
      <c r="A142" s="86" t="s">
        <v>392</v>
      </c>
      <c r="B142" s="161">
        <v>200</v>
      </c>
      <c r="C142" s="44" t="s">
        <v>8</v>
      </c>
      <c r="D142" s="127">
        <v>12767400</v>
      </c>
      <c r="E142" s="127">
        <f>E143</f>
        <v>0</v>
      </c>
      <c r="F142" s="127">
        <f>D142-E142</f>
        <v>12767400</v>
      </c>
    </row>
    <row r="143" spans="1:6" s="83" customFormat="1" ht="23.25" customHeight="1">
      <c r="A143" s="104" t="s">
        <v>237</v>
      </c>
      <c r="B143" s="110">
        <v>200</v>
      </c>
      <c r="C143" s="81" t="s">
        <v>7</v>
      </c>
      <c r="D143" s="126">
        <v>12767400</v>
      </c>
      <c r="E143" s="126">
        <v>0</v>
      </c>
      <c r="F143" s="126">
        <v>12767400</v>
      </c>
    </row>
    <row r="144" spans="1:6" ht="115.5" customHeight="1">
      <c r="A144" s="162" t="s">
        <v>319</v>
      </c>
      <c r="B144" s="161">
        <v>200</v>
      </c>
      <c r="C144" s="44" t="s">
        <v>320</v>
      </c>
      <c r="D144" s="127">
        <f aca="true" t="shared" si="23" ref="D144:F145">D145</f>
        <v>819200</v>
      </c>
      <c r="E144" s="127">
        <f t="shared" si="23"/>
        <v>724143.38</v>
      </c>
      <c r="F144" s="127">
        <f t="shared" si="23"/>
        <v>95056.62</v>
      </c>
    </row>
    <row r="145" spans="1:6" ht="23.25" customHeight="1">
      <c r="A145" s="89" t="s">
        <v>417</v>
      </c>
      <c r="B145" s="161">
        <v>200</v>
      </c>
      <c r="C145" s="44" t="s">
        <v>322</v>
      </c>
      <c r="D145" s="127">
        <f t="shared" si="23"/>
        <v>819200</v>
      </c>
      <c r="E145" s="127">
        <f t="shared" si="23"/>
        <v>724143.38</v>
      </c>
      <c r="F145" s="127">
        <f t="shared" si="23"/>
        <v>95056.62</v>
      </c>
    </row>
    <row r="146" spans="1:6" ht="23.25" customHeight="1">
      <c r="A146" s="89" t="s">
        <v>400</v>
      </c>
      <c r="B146" s="161">
        <v>200</v>
      </c>
      <c r="C146" s="44" t="s">
        <v>323</v>
      </c>
      <c r="D146" s="127">
        <f>D147+D149</f>
        <v>819200</v>
      </c>
      <c r="E146" s="127">
        <f>E147+E149</f>
        <v>724143.38</v>
      </c>
      <c r="F146" s="127">
        <f>D146-E146</f>
        <v>95056.62</v>
      </c>
    </row>
    <row r="147" spans="1:6" ht="23.25" customHeight="1">
      <c r="A147" s="86" t="s">
        <v>384</v>
      </c>
      <c r="B147" s="161">
        <v>200</v>
      </c>
      <c r="C147" s="44" t="s">
        <v>321</v>
      </c>
      <c r="D147" s="127">
        <f>D148</f>
        <v>95000</v>
      </c>
      <c r="E147" s="127">
        <f>E148</f>
        <v>0</v>
      </c>
      <c r="F147" s="127">
        <f>D147-E147</f>
        <v>95000</v>
      </c>
    </row>
    <row r="148" spans="1:6" s="83" customFormat="1" ht="23.25" customHeight="1">
      <c r="A148" s="104" t="s">
        <v>456</v>
      </c>
      <c r="B148" s="110"/>
      <c r="C148" s="81" t="s">
        <v>457</v>
      </c>
      <c r="D148" s="126">
        <v>95000</v>
      </c>
      <c r="E148" s="126">
        <v>0</v>
      </c>
      <c r="F148" s="126">
        <f>D148-E148</f>
        <v>95000</v>
      </c>
    </row>
    <row r="149" spans="1:6" ht="23.25" customHeight="1">
      <c r="A149" s="86" t="s">
        <v>392</v>
      </c>
      <c r="B149" s="161">
        <v>200</v>
      </c>
      <c r="C149" s="44" t="s">
        <v>182</v>
      </c>
      <c r="D149" s="127">
        <f>D150</f>
        <v>724200</v>
      </c>
      <c r="E149" s="127">
        <f>E150</f>
        <v>724143.38</v>
      </c>
      <c r="F149" s="127">
        <f>F150</f>
        <v>56.61999999999534</v>
      </c>
    </row>
    <row r="150" spans="1:6" s="83" customFormat="1" ht="23.25" customHeight="1">
      <c r="A150" s="104" t="s">
        <v>237</v>
      </c>
      <c r="B150" s="110">
        <v>200</v>
      </c>
      <c r="C150" s="81" t="s">
        <v>181</v>
      </c>
      <c r="D150" s="126">
        <v>724200</v>
      </c>
      <c r="E150" s="126">
        <v>724143.38</v>
      </c>
      <c r="F150" s="126">
        <f>D150-E150</f>
        <v>56.61999999999534</v>
      </c>
    </row>
    <row r="151" spans="1:6" s="83" customFormat="1" ht="25.5" customHeight="1">
      <c r="A151" s="95" t="s">
        <v>398</v>
      </c>
      <c r="B151" s="67">
        <v>200</v>
      </c>
      <c r="C151" s="82" t="s">
        <v>376</v>
      </c>
      <c r="D151" s="129">
        <f>D152+D173</f>
        <v>2229400</v>
      </c>
      <c r="E151" s="129">
        <f>E152+E173</f>
        <v>1948741.5</v>
      </c>
      <c r="F151" s="143">
        <f>D151-E151</f>
        <v>280658.5</v>
      </c>
    </row>
    <row r="152" spans="1:6" s="83" customFormat="1" ht="21" customHeight="1">
      <c r="A152" s="89" t="s">
        <v>418</v>
      </c>
      <c r="B152" s="67">
        <v>200</v>
      </c>
      <c r="C152" s="82" t="s">
        <v>419</v>
      </c>
      <c r="D152" s="129">
        <f>D153+D157+D161+D169</f>
        <v>119900</v>
      </c>
      <c r="E152" s="129">
        <f>E153+E157+E161+E169</f>
        <v>104051.03</v>
      </c>
      <c r="F152" s="143">
        <f aca="true" t="shared" si="24" ref="F152:F175">D152-E152</f>
        <v>15848.970000000001</v>
      </c>
    </row>
    <row r="153" spans="1:6" s="83" customFormat="1" ht="164.25" customHeight="1">
      <c r="A153" s="157" t="s">
        <v>325</v>
      </c>
      <c r="B153" s="67">
        <v>200</v>
      </c>
      <c r="C153" s="82" t="s">
        <v>328</v>
      </c>
      <c r="D153" s="129">
        <f>D154</f>
        <v>30600</v>
      </c>
      <c r="E153" s="129">
        <f aca="true" t="shared" si="25" ref="D153:E155">E154</f>
        <v>21115</v>
      </c>
      <c r="F153" s="143">
        <f>D153-E153</f>
        <v>9485</v>
      </c>
    </row>
    <row r="154" spans="1:6" s="83" customFormat="1" ht="59.25" customHeight="1">
      <c r="A154" s="118" t="s">
        <v>459</v>
      </c>
      <c r="B154" s="67">
        <v>200</v>
      </c>
      <c r="C154" s="82" t="s">
        <v>324</v>
      </c>
      <c r="D154" s="129">
        <f>D155</f>
        <v>30600</v>
      </c>
      <c r="E154" s="129">
        <f t="shared" si="25"/>
        <v>21115</v>
      </c>
      <c r="F154" s="143">
        <f>D154-E154</f>
        <v>9485</v>
      </c>
    </row>
    <row r="155" spans="1:6" s="83" customFormat="1" ht="21" customHeight="1">
      <c r="A155" s="86" t="s">
        <v>389</v>
      </c>
      <c r="B155" s="67">
        <v>200</v>
      </c>
      <c r="C155" s="82" t="s">
        <v>327</v>
      </c>
      <c r="D155" s="129">
        <f t="shared" si="25"/>
        <v>30600</v>
      </c>
      <c r="E155" s="129">
        <f t="shared" si="25"/>
        <v>21115</v>
      </c>
      <c r="F155" s="143">
        <f t="shared" si="24"/>
        <v>9485</v>
      </c>
    </row>
    <row r="156" spans="1:6" s="83" customFormat="1" ht="45" customHeight="1">
      <c r="A156" s="149" t="s">
        <v>447</v>
      </c>
      <c r="B156" s="110">
        <v>200</v>
      </c>
      <c r="C156" s="81" t="s">
        <v>326</v>
      </c>
      <c r="D156" s="128">
        <v>30600</v>
      </c>
      <c r="E156" s="128">
        <v>21115</v>
      </c>
      <c r="F156" s="137">
        <f t="shared" si="24"/>
        <v>9485</v>
      </c>
    </row>
    <row r="157" spans="1:6" s="83" customFormat="1" ht="159" customHeight="1">
      <c r="A157" s="157" t="s">
        <v>329</v>
      </c>
      <c r="B157" s="67"/>
      <c r="C157" s="82" t="s">
        <v>333</v>
      </c>
      <c r="D157" s="129">
        <f aca="true" t="shared" si="26" ref="D157:E159">D158</f>
        <v>2600</v>
      </c>
      <c r="E157" s="129">
        <f t="shared" si="26"/>
        <v>1519.95</v>
      </c>
      <c r="F157" s="143">
        <f t="shared" si="24"/>
        <v>1080.05</v>
      </c>
    </row>
    <row r="158" spans="1:6" s="83" customFormat="1" ht="59.25" customHeight="1">
      <c r="A158" s="118" t="s">
        <v>459</v>
      </c>
      <c r="B158" s="67"/>
      <c r="C158" s="82" t="s">
        <v>332</v>
      </c>
      <c r="D158" s="129">
        <f t="shared" si="26"/>
        <v>2600</v>
      </c>
      <c r="E158" s="129">
        <f t="shared" si="26"/>
        <v>1519.95</v>
      </c>
      <c r="F158" s="143">
        <f t="shared" si="24"/>
        <v>1080.05</v>
      </c>
    </row>
    <row r="159" spans="1:6" s="83" customFormat="1" ht="21" customHeight="1">
      <c r="A159" s="86" t="s">
        <v>389</v>
      </c>
      <c r="B159" s="67"/>
      <c r="C159" s="82" t="s">
        <v>331</v>
      </c>
      <c r="D159" s="129">
        <f t="shared" si="26"/>
        <v>2600</v>
      </c>
      <c r="E159" s="129">
        <f t="shared" si="26"/>
        <v>1519.95</v>
      </c>
      <c r="F159" s="143">
        <f t="shared" si="24"/>
        <v>1080.05</v>
      </c>
    </row>
    <row r="160" spans="1:6" s="83" customFormat="1" ht="42" customHeight="1">
      <c r="A160" s="149" t="s">
        <v>447</v>
      </c>
      <c r="B160" s="110">
        <v>200</v>
      </c>
      <c r="C160" s="81" t="s">
        <v>330</v>
      </c>
      <c r="D160" s="128">
        <v>2600</v>
      </c>
      <c r="E160" s="128">
        <v>1519.95</v>
      </c>
      <c r="F160" s="137">
        <f t="shared" si="24"/>
        <v>1080.05</v>
      </c>
    </row>
    <row r="161" spans="1:6" s="83" customFormat="1" ht="122.25" customHeight="1">
      <c r="A161" s="162" t="s">
        <v>532</v>
      </c>
      <c r="B161" s="161">
        <v>200</v>
      </c>
      <c r="C161" s="44" t="s">
        <v>338</v>
      </c>
      <c r="D161" s="165">
        <f>D162</f>
        <v>50000</v>
      </c>
      <c r="E161" s="165">
        <f>E162</f>
        <v>44750</v>
      </c>
      <c r="F161" s="166">
        <f>D161-E161</f>
        <v>5250</v>
      </c>
    </row>
    <row r="162" spans="1:6" s="83" customFormat="1" ht="36.75" customHeight="1">
      <c r="A162" s="89" t="s">
        <v>417</v>
      </c>
      <c r="B162" s="161">
        <v>200</v>
      </c>
      <c r="C162" s="44" t="s">
        <v>337</v>
      </c>
      <c r="D162" s="165">
        <f>D163</f>
        <v>50000</v>
      </c>
      <c r="E162" s="165">
        <f>E163</f>
        <v>44750</v>
      </c>
      <c r="F162" s="166">
        <f>D162-E162</f>
        <v>5250</v>
      </c>
    </row>
    <row r="163" spans="1:6" s="83" customFormat="1" ht="35.25" customHeight="1">
      <c r="A163" s="89" t="s">
        <v>400</v>
      </c>
      <c r="B163" s="161">
        <v>200</v>
      </c>
      <c r="C163" s="44" t="s">
        <v>336</v>
      </c>
      <c r="D163" s="165">
        <f>D164+D166</f>
        <v>50000</v>
      </c>
      <c r="E163" s="165">
        <f>E164+E166</f>
        <v>44750</v>
      </c>
      <c r="F163" s="166">
        <f>F164+F166</f>
        <v>5250</v>
      </c>
    </row>
    <row r="164" spans="1:6" s="83" customFormat="1" ht="15" customHeight="1">
      <c r="A164" s="86" t="s">
        <v>384</v>
      </c>
      <c r="B164" s="161">
        <v>200</v>
      </c>
      <c r="C164" s="44" t="s">
        <v>335</v>
      </c>
      <c r="D164" s="165">
        <f>D165</f>
        <v>5200</v>
      </c>
      <c r="E164" s="165">
        <f>E165</f>
        <v>0</v>
      </c>
      <c r="F164" s="166">
        <f t="shared" si="24"/>
        <v>5200</v>
      </c>
    </row>
    <row r="165" spans="1:6" s="83" customFormat="1" ht="16.5" customHeight="1">
      <c r="A165" s="104" t="s">
        <v>388</v>
      </c>
      <c r="B165" s="110">
        <v>200</v>
      </c>
      <c r="C165" s="81" t="s">
        <v>334</v>
      </c>
      <c r="D165" s="153">
        <v>5200</v>
      </c>
      <c r="E165" s="153">
        <v>0</v>
      </c>
      <c r="F165" s="154">
        <f t="shared" si="24"/>
        <v>5200</v>
      </c>
    </row>
    <row r="166" spans="1:6" s="83" customFormat="1" ht="16.5" customHeight="1">
      <c r="A166" s="86" t="s">
        <v>392</v>
      </c>
      <c r="B166" s="161">
        <v>200</v>
      </c>
      <c r="C166" s="44" t="s">
        <v>179</v>
      </c>
      <c r="D166" s="165">
        <f>D167+D168</f>
        <v>44800</v>
      </c>
      <c r="E166" s="165">
        <f>E167+E168</f>
        <v>44750</v>
      </c>
      <c r="F166" s="166">
        <f>F167+F168</f>
        <v>50</v>
      </c>
    </row>
    <row r="167" spans="1:6" s="83" customFormat="1" ht="21" customHeight="1">
      <c r="A167" s="104" t="s">
        <v>237</v>
      </c>
      <c r="B167" s="110">
        <v>200</v>
      </c>
      <c r="C167" s="81" t="s">
        <v>180</v>
      </c>
      <c r="D167" s="153">
        <v>25100</v>
      </c>
      <c r="E167" s="153">
        <v>25090</v>
      </c>
      <c r="F167" s="154">
        <f>D167-E167</f>
        <v>10</v>
      </c>
    </row>
    <row r="168" spans="1:6" s="83" customFormat="1" ht="22.5" customHeight="1">
      <c r="A168" s="104" t="s">
        <v>393</v>
      </c>
      <c r="B168" s="110">
        <v>200</v>
      </c>
      <c r="C168" s="81" t="s">
        <v>183</v>
      </c>
      <c r="D168" s="153">
        <v>19700</v>
      </c>
      <c r="E168" s="153">
        <v>19660</v>
      </c>
      <c r="F168" s="154">
        <f>D168-E168</f>
        <v>40</v>
      </c>
    </row>
    <row r="169" spans="1:6" ht="57.75" customHeight="1">
      <c r="A169" s="162" t="s">
        <v>243</v>
      </c>
      <c r="B169" s="67">
        <v>200</v>
      </c>
      <c r="C169" s="82" t="s">
        <v>164</v>
      </c>
      <c r="D169" s="165">
        <f aca="true" t="shared" si="27" ref="D169:F171">D170</f>
        <v>36700</v>
      </c>
      <c r="E169" s="165">
        <f t="shared" si="27"/>
        <v>36666.08</v>
      </c>
      <c r="F169" s="166">
        <f t="shared" si="27"/>
        <v>33.919999999998254</v>
      </c>
    </row>
    <row r="170" spans="1:6" ht="60" customHeight="1">
      <c r="A170" s="118" t="s">
        <v>459</v>
      </c>
      <c r="B170" s="67">
        <v>200</v>
      </c>
      <c r="C170" s="82" t="s">
        <v>163</v>
      </c>
      <c r="D170" s="165">
        <f t="shared" si="27"/>
        <v>36700</v>
      </c>
      <c r="E170" s="165">
        <f t="shared" si="27"/>
        <v>36666.08</v>
      </c>
      <c r="F170" s="166">
        <f t="shared" si="27"/>
        <v>33.919999999998254</v>
      </c>
    </row>
    <row r="171" spans="1:6" ht="22.5" customHeight="1">
      <c r="A171" s="86" t="s">
        <v>389</v>
      </c>
      <c r="B171" s="67">
        <v>200</v>
      </c>
      <c r="C171" s="82" t="s">
        <v>162</v>
      </c>
      <c r="D171" s="165">
        <f t="shared" si="27"/>
        <v>36700</v>
      </c>
      <c r="E171" s="165">
        <f t="shared" si="27"/>
        <v>36666.08</v>
      </c>
      <c r="F171" s="166">
        <f t="shared" si="27"/>
        <v>33.919999999998254</v>
      </c>
    </row>
    <row r="172" spans="1:6" s="83" customFormat="1" ht="43.5" customHeight="1">
      <c r="A172" s="149" t="s">
        <v>447</v>
      </c>
      <c r="B172" s="110">
        <v>200</v>
      </c>
      <c r="C172" s="81" t="s">
        <v>161</v>
      </c>
      <c r="D172" s="153">
        <v>36700</v>
      </c>
      <c r="E172" s="153">
        <v>36666.08</v>
      </c>
      <c r="F172" s="154">
        <f>D172-E172</f>
        <v>33.919999999998254</v>
      </c>
    </row>
    <row r="173" spans="1:6" s="83" customFormat="1" ht="25.5" customHeight="1">
      <c r="A173" s="163" t="s">
        <v>526</v>
      </c>
      <c r="B173" s="161">
        <v>200</v>
      </c>
      <c r="C173" s="44" t="s">
        <v>377</v>
      </c>
      <c r="D173" s="125">
        <f>D174+D195</f>
        <v>2109500</v>
      </c>
      <c r="E173" s="125">
        <f>E174+E195</f>
        <v>1844690.47</v>
      </c>
      <c r="F173" s="152">
        <f t="shared" si="24"/>
        <v>264809.53</v>
      </c>
    </row>
    <row r="174" spans="1:6" s="83" customFormat="1" ht="45" customHeight="1">
      <c r="A174" s="157" t="s">
        <v>74</v>
      </c>
      <c r="B174" s="67">
        <v>200</v>
      </c>
      <c r="C174" s="82" t="s">
        <v>75</v>
      </c>
      <c r="D174" s="125">
        <f>D175</f>
        <v>845800</v>
      </c>
      <c r="E174" s="125">
        <f>E175</f>
        <v>581035.27</v>
      </c>
      <c r="F174" s="152">
        <f t="shared" si="24"/>
        <v>264764.73</v>
      </c>
    </row>
    <row r="175" spans="1:6" s="83" customFormat="1" ht="33.75" customHeight="1">
      <c r="A175" s="157" t="s">
        <v>455</v>
      </c>
      <c r="B175" s="67">
        <v>200</v>
      </c>
      <c r="C175" s="82" t="s">
        <v>75</v>
      </c>
      <c r="D175" s="125">
        <f>D176+D182+D190</f>
        <v>845800</v>
      </c>
      <c r="E175" s="125">
        <f>E176+E182+E190</f>
        <v>581035.27</v>
      </c>
      <c r="F175" s="152">
        <f t="shared" si="24"/>
        <v>264764.73</v>
      </c>
    </row>
    <row r="176" spans="1:6" s="83" customFormat="1" ht="124.5" customHeight="1">
      <c r="A176" s="157" t="s">
        <v>339</v>
      </c>
      <c r="B176" s="67">
        <v>200</v>
      </c>
      <c r="C176" s="82" t="s">
        <v>340</v>
      </c>
      <c r="D176" s="129">
        <f>D177</f>
        <v>505900</v>
      </c>
      <c r="E176" s="129">
        <f>E177</f>
        <v>322362.28</v>
      </c>
      <c r="F176" s="143">
        <f aca="true" t="shared" si="28" ref="F176:F184">D176-E176</f>
        <v>183537.71999999997</v>
      </c>
    </row>
    <row r="177" spans="1:6" s="83" customFormat="1" ht="34.5" customHeight="1">
      <c r="A177" s="89" t="s">
        <v>400</v>
      </c>
      <c r="B177" s="67">
        <v>200</v>
      </c>
      <c r="C177" s="82" t="s">
        <v>344</v>
      </c>
      <c r="D177" s="129">
        <f>D178</f>
        <v>505900</v>
      </c>
      <c r="E177" s="129">
        <f>E178</f>
        <v>322362.28</v>
      </c>
      <c r="F177" s="143">
        <f t="shared" si="28"/>
        <v>183537.71999999997</v>
      </c>
    </row>
    <row r="178" spans="1:6" s="83" customFormat="1" ht="16.5" customHeight="1">
      <c r="A178" s="86" t="s">
        <v>384</v>
      </c>
      <c r="B178" s="67"/>
      <c r="C178" s="82" t="s">
        <v>343</v>
      </c>
      <c r="D178" s="129">
        <f>D179+D180+D181</f>
        <v>505900</v>
      </c>
      <c r="E178" s="129">
        <f>E179+E180+E181</f>
        <v>322362.28</v>
      </c>
      <c r="F178" s="143">
        <f>D178-E178</f>
        <v>183537.71999999997</v>
      </c>
    </row>
    <row r="179" spans="1:6" s="83" customFormat="1" ht="13.5" customHeight="1">
      <c r="A179" s="104" t="s">
        <v>386</v>
      </c>
      <c r="B179" s="110">
        <v>200</v>
      </c>
      <c r="C179" s="81" t="s">
        <v>342</v>
      </c>
      <c r="D179" s="128">
        <v>300000</v>
      </c>
      <c r="E179" s="128">
        <v>216787.28</v>
      </c>
      <c r="F179" s="137">
        <f t="shared" si="28"/>
        <v>83212.72</v>
      </c>
    </row>
    <row r="180" spans="1:6" s="83" customFormat="1" ht="24" customHeight="1">
      <c r="A180" s="104" t="s">
        <v>387</v>
      </c>
      <c r="B180" s="110">
        <v>200</v>
      </c>
      <c r="C180" s="81" t="s">
        <v>341</v>
      </c>
      <c r="D180" s="128">
        <v>194800</v>
      </c>
      <c r="E180" s="128">
        <v>94536</v>
      </c>
      <c r="F180" s="137">
        <f>D180-E180</f>
        <v>100264</v>
      </c>
    </row>
    <row r="181" spans="1:6" s="83" customFormat="1" ht="15" customHeight="1">
      <c r="A181" s="104" t="s">
        <v>388</v>
      </c>
      <c r="B181" s="110">
        <v>200</v>
      </c>
      <c r="C181" s="81" t="s">
        <v>3</v>
      </c>
      <c r="D181" s="128">
        <v>11100</v>
      </c>
      <c r="E181" s="128">
        <v>11039</v>
      </c>
      <c r="F181" s="137">
        <f t="shared" si="28"/>
        <v>61</v>
      </c>
    </row>
    <row r="182" spans="1:6" s="83" customFormat="1" ht="162" customHeight="1">
      <c r="A182" s="157" t="s">
        <v>454</v>
      </c>
      <c r="B182" s="67">
        <v>200</v>
      </c>
      <c r="C182" s="82" t="s">
        <v>76</v>
      </c>
      <c r="D182" s="129">
        <f>D183</f>
        <v>75000</v>
      </c>
      <c r="E182" s="129">
        <f>E183</f>
        <v>69389.37</v>
      </c>
      <c r="F182" s="143">
        <f t="shared" si="28"/>
        <v>5610.630000000005</v>
      </c>
    </row>
    <row r="183" spans="1:6" s="83" customFormat="1" ht="25.5" customHeight="1">
      <c r="A183" s="89" t="s">
        <v>417</v>
      </c>
      <c r="B183" s="113">
        <v>200</v>
      </c>
      <c r="C183" s="82" t="s">
        <v>77</v>
      </c>
      <c r="D183" s="121">
        <f>D184</f>
        <v>75000</v>
      </c>
      <c r="E183" s="121">
        <f>E184</f>
        <v>69389.37</v>
      </c>
      <c r="F183" s="130">
        <f t="shared" si="28"/>
        <v>5610.630000000005</v>
      </c>
    </row>
    <row r="184" spans="1:6" s="83" customFormat="1" ht="21.75" customHeight="1">
      <c r="A184" s="89" t="s">
        <v>400</v>
      </c>
      <c r="B184" s="113">
        <v>200</v>
      </c>
      <c r="C184" s="82" t="s">
        <v>78</v>
      </c>
      <c r="D184" s="121">
        <f>D185+D188</f>
        <v>75000</v>
      </c>
      <c r="E184" s="121">
        <f>E185+E188</f>
        <v>69389.37</v>
      </c>
      <c r="F184" s="130">
        <f t="shared" si="28"/>
        <v>5610.630000000005</v>
      </c>
    </row>
    <row r="185" spans="1:6" s="83" customFormat="1" ht="13.5" customHeight="1">
      <c r="A185" s="86" t="s">
        <v>384</v>
      </c>
      <c r="B185" s="113">
        <v>200</v>
      </c>
      <c r="C185" s="82" t="s">
        <v>79</v>
      </c>
      <c r="D185" s="121">
        <f>D186+D187</f>
        <v>66700</v>
      </c>
      <c r="E185" s="121">
        <f>E187+E186</f>
        <v>61097.86</v>
      </c>
      <c r="F185" s="130">
        <f>D185-E185</f>
        <v>5602.139999999999</v>
      </c>
    </row>
    <row r="186" spans="1:6" s="83" customFormat="1" ht="21.75" customHeight="1">
      <c r="A186" s="104" t="s">
        <v>387</v>
      </c>
      <c r="B186" s="110">
        <v>200</v>
      </c>
      <c r="C186" s="81" t="s">
        <v>81</v>
      </c>
      <c r="D186" s="126">
        <v>12000</v>
      </c>
      <c r="E186" s="126">
        <v>12000</v>
      </c>
      <c r="F186" s="131">
        <f>D186-E186</f>
        <v>0</v>
      </c>
    </row>
    <row r="187" spans="1:6" s="83" customFormat="1" ht="13.5" customHeight="1">
      <c r="A187" s="104" t="s">
        <v>388</v>
      </c>
      <c r="B187" s="110">
        <v>200</v>
      </c>
      <c r="C187" s="81" t="s">
        <v>80</v>
      </c>
      <c r="D187" s="126">
        <v>54700</v>
      </c>
      <c r="E187" s="126">
        <v>49097.86</v>
      </c>
      <c r="F187" s="131">
        <f>D187-E187</f>
        <v>5602.139999999999</v>
      </c>
    </row>
    <row r="188" spans="1:6" s="83" customFormat="1" ht="15" customHeight="1">
      <c r="A188" s="86" t="s">
        <v>392</v>
      </c>
      <c r="B188" s="113">
        <v>200</v>
      </c>
      <c r="C188" s="82" t="s">
        <v>184</v>
      </c>
      <c r="D188" s="127">
        <v>8300</v>
      </c>
      <c r="E188" s="127">
        <f>E189</f>
        <v>8291.51</v>
      </c>
      <c r="F188" s="138">
        <f>D188-E188</f>
        <v>8.489999999999782</v>
      </c>
    </row>
    <row r="189" spans="1:6" s="83" customFormat="1" ht="22.5" customHeight="1">
      <c r="A189" s="104" t="s">
        <v>393</v>
      </c>
      <c r="B189" s="110">
        <v>200</v>
      </c>
      <c r="C189" s="81" t="s">
        <v>185</v>
      </c>
      <c r="D189" s="126">
        <v>8300</v>
      </c>
      <c r="E189" s="126">
        <v>8291.51</v>
      </c>
      <c r="F189" s="131">
        <f>D189-E189</f>
        <v>8.489999999999782</v>
      </c>
    </row>
    <row r="190" spans="1:6" ht="156.75" customHeight="1">
      <c r="A190" s="162" t="s">
        <v>345</v>
      </c>
      <c r="B190" s="113">
        <v>200</v>
      </c>
      <c r="C190" s="82" t="s">
        <v>82</v>
      </c>
      <c r="D190" s="127">
        <f aca="true" t="shared" si="29" ref="D190:F193">D191</f>
        <v>264900</v>
      </c>
      <c r="E190" s="127">
        <f t="shared" si="29"/>
        <v>189283.62</v>
      </c>
      <c r="F190" s="138">
        <f t="shared" si="29"/>
        <v>75616.38</v>
      </c>
    </row>
    <row r="191" spans="1:6" ht="32.25" customHeight="1">
      <c r="A191" s="89" t="s">
        <v>417</v>
      </c>
      <c r="B191" s="113">
        <v>200</v>
      </c>
      <c r="C191" s="82" t="s">
        <v>83</v>
      </c>
      <c r="D191" s="127">
        <f t="shared" si="29"/>
        <v>264900</v>
      </c>
      <c r="E191" s="127">
        <f t="shared" si="29"/>
        <v>189283.62</v>
      </c>
      <c r="F191" s="138">
        <f t="shared" si="29"/>
        <v>75616.38</v>
      </c>
    </row>
    <row r="192" spans="1:6" ht="33" customHeight="1">
      <c r="A192" s="89" t="s">
        <v>400</v>
      </c>
      <c r="B192" s="113">
        <v>200</v>
      </c>
      <c r="C192" s="82" t="s">
        <v>85</v>
      </c>
      <c r="D192" s="127">
        <f t="shared" si="29"/>
        <v>264900</v>
      </c>
      <c r="E192" s="127">
        <f t="shared" si="29"/>
        <v>189283.62</v>
      </c>
      <c r="F192" s="138">
        <f t="shared" si="29"/>
        <v>75616.38</v>
      </c>
    </row>
    <row r="193" spans="1:6" ht="13.5" customHeight="1">
      <c r="A193" s="86" t="s">
        <v>384</v>
      </c>
      <c r="B193" s="113">
        <v>200</v>
      </c>
      <c r="C193" s="82" t="s">
        <v>86</v>
      </c>
      <c r="D193" s="127">
        <f t="shared" si="29"/>
        <v>264900</v>
      </c>
      <c r="E193" s="127">
        <f t="shared" si="29"/>
        <v>189283.62</v>
      </c>
      <c r="F193" s="138">
        <f t="shared" si="29"/>
        <v>75616.38</v>
      </c>
    </row>
    <row r="194" spans="1:6" s="83" customFormat="1" ht="13.5" customHeight="1">
      <c r="A194" s="104" t="s">
        <v>388</v>
      </c>
      <c r="B194" s="110">
        <v>200</v>
      </c>
      <c r="C194" s="81" t="s">
        <v>87</v>
      </c>
      <c r="D194" s="126">
        <v>264900</v>
      </c>
      <c r="E194" s="126">
        <v>189283.62</v>
      </c>
      <c r="F194" s="131">
        <f>D194-E194</f>
        <v>75616.38</v>
      </c>
    </row>
    <row r="195" spans="1:6" ht="54.75" customHeight="1">
      <c r="A195" s="162" t="s">
        <v>243</v>
      </c>
      <c r="B195" s="161">
        <v>200</v>
      </c>
      <c r="C195" s="44" t="s">
        <v>242</v>
      </c>
      <c r="D195" s="127">
        <f aca="true" t="shared" si="30" ref="D195:F198">D196</f>
        <v>1263700</v>
      </c>
      <c r="E195" s="127">
        <f t="shared" si="30"/>
        <v>1263655.2</v>
      </c>
      <c r="F195" s="138">
        <f t="shared" si="30"/>
        <v>44.800000000046566</v>
      </c>
    </row>
    <row r="196" spans="1:6" ht="33.75" customHeight="1">
      <c r="A196" s="89" t="s">
        <v>417</v>
      </c>
      <c r="B196" s="161">
        <v>200</v>
      </c>
      <c r="C196" s="44" t="s">
        <v>241</v>
      </c>
      <c r="D196" s="127">
        <f t="shared" si="30"/>
        <v>1263700</v>
      </c>
      <c r="E196" s="127">
        <f t="shared" si="30"/>
        <v>1263655.2</v>
      </c>
      <c r="F196" s="138">
        <f t="shared" si="30"/>
        <v>44.800000000046566</v>
      </c>
    </row>
    <row r="197" spans="1:6" ht="34.5" customHeight="1">
      <c r="A197" s="89" t="s">
        <v>400</v>
      </c>
      <c r="B197" s="161">
        <v>200</v>
      </c>
      <c r="C197" s="44" t="s">
        <v>240</v>
      </c>
      <c r="D197" s="127">
        <f t="shared" si="30"/>
        <v>1263700</v>
      </c>
      <c r="E197" s="127">
        <f t="shared" si="30"/>
        <v>1263655.2</v>
      </c>
      <c r="F197" s="138">
        <f t="shared" si="30"/>
        <v>44.800000000046566</v>
      </c>
    </row>
    <row r="198" spans="1:6" ht="13.5" customHeight="1">
      <c r="A198" s="162" t="s">
        <v>392</v>
      </c>
      <c r="B198" s="161">
        <v>200</v>
      </c>
      <c r="C198" s="44" t="s">
        <v>239</v>
      </c>
      <c r="D198" s="127">
        <f t="shared" si="30"/>
        <v>1263700</v>
      </c>
      <c r="E198" s="127">
        <f t="shared" si="30"/>
        <v>1263655.2</v>
      </c>
      <c r="F198" s="138">
        <f t="shared" si="30"/>
        <v>44.800000000046566</v>
      </c>
    </row>
    <row r="199" spans="1:6" s="83" customFormat="1" ht="20.25" customHeight="1">
      <c r="A199" s="104" t="s">
        <v>237</v>
      </c>
      <c r="B199" s="110">
        <v>200</v>
      </c>
      <c r="C199" s="81" t="s">
        <v>238</v>
      </c>
      <c r="D199" s="126">
        <v>1263700</v>
      </c>
      <c r="E199" s="126">
        <v>1263655.2</v>
      </c>
      <c r="F199" s="131">
        <f>D199-E199</f>
        <v>44.800000000046566</v>
      </c>
    </row>
    <row r="200" spans="1:6" s="83" customFormat="1" ht="27.75" customHeight="1">
      <c r="A200" s="164" t="s">
        <v>431</v>
      </c>
      <c r="B200" s="113">
        <v>200</v>
      </c>
      <c r="C200" s="82" t="s">
        <v>433</v>
      </c>
      <c r="D200" s="121">
        <f aca="true" t="shared" si="31" ref="D200:E202">D201</f>
        <v>10000</v>
      </c>
      <c r="E200" s="121">
        <f t="shared" si="31"/>
        <v>0</v>
      </c>
      <c r="F200" s="130">
        <f>D200</f>
        <v>10000</v>
      </c>
    </row>
    <row r="201" spans="1:6" s="83" customFormat="1" ht="23.25" customHeight="1">
      <c r="A201" s="87" t="s">
        <v>432</v>
      </c>
      <c r="B201" s="113">
        <v>200</v>
      </c>
      <c r="C201" s="82" t="s">
        <v>434</v>
      </c>
      <c r="D201" s="121">
        <f t="shared" si="31"/>
        <v>10000</v>
      </c>
      <c r="E201" s="121">
        <f t="shared" si="31"/>
        <v>0</v>
      </c>
      <c r="F201" s="130">
        <f aca="true" t="shared" si="32" ref="F201:F207">D201</f>
        <v>10000</v>
      </c>
    </row>
    <row r="202" spans="1:6" s="83" customFormat="1" ht="47.25" customHeight="1">
      <c r="A202" s="157" t="s">
        <v>453</v>
      </c>
      <c r="B202" s="113">
        <v>200</v>
      </c>
      <c r="C202" s="82" t="s">
        <v>88</v>
      </c>
      <c r="D202" s="121">
        <f t="shared" si="31"/>
        <v>10000</v>
      </c>
      <c r="E202" s="121">
        <f t="shared" si="31"/>
        <v>0</v>
      </c>
      <c r="F202" s="130">
        <f t="shared" si="32"/>
        <v>10000</v>
      </c>
    </row>
    <row r="203" spans="1:6" s="83" customFormat="1" ht="47.25" customHeight="1">
      <c r="A203" s="157" t="s">
        <v>89</v>
      </c>
      <c r="B203" s="113">
        <v>200</v>
      </c>
      <c r="C203" s="82" t="s">
        <v>531</v>
      </c>
      <c r="D203" s="121">
        <f aca="true" t="shared" si="33" ref="D203:E206">D204</f>
        <v>10000</v>
      </c>
      <c r="E203" s="121">
        <f t="shared" si="33"/>
        <v>0</v>
      </c>
      <c r="F203" s="130">
        <f t="shared" si="32"/>
        <v>10000</v>
      </c>
    </row>
    <row r="204" spans="1:6" s="83" customFormat="1" ht="34.5" customHeight="1">
      <c r="A204" s="89" t="s">
        <v>417</v>
      </c>
      <c r="B204" s="113">
        <v>200</v>
      </c>
      <c r="C204" s="82" t="s">
        <v>530</v>
      </c>
      <c r="D204" s="121">
        <f t="shared" si="33"/>
        <v>10000</v>
      </c>
      <c r="E204" s="121">
        <f t="shared" si="33"/>
        <v>0</v>
      </c>
      <c r="F204" s="130">
        <f t="shared" si="32"/>
        <v>10000</v>
      </c>
    </row>
    <row r="205" spans="1:6" s="83" customFormat="1" ht="34.5" customHeight="1">
      <c r="A205" s="89" t="s">
        <v>400</v>
      </c>
      <c r="B205" s="113">
        <v>200</v>
      </c>
      <c r="C205" s="82" t="s">
        <v>529</v>
      </c>
      <c r="D205" s="121">
        <f t="shared" si="33"/>
        <v>10000</v>
      </c>
      <c r="E205" s="121">
        <f t="shared" si="33"/>
        <v>0</v>
      </c>
      <c r="F205" s="130">
        <f t="shared" si="32"/>
        <v>10000</v>
      </c>
    </row>
    <row r="206" spans="1:6" s="83" customFormat="1" ht="15.75" customHeight="1">
      <c r="A206" s="86" t="s">
        <v>384</v>
      </c>
      <c r="B206" s="113">
        <v>200</v>
      </c>
      <c r="C206" s="82" t="s">
        <v>528</v>
      </c>
      <c r="D206" s="121">
        <f t="shared" si="33"/>
        <v>10000</v>
      </c>
      <c r="E206" s="121">
        <f t="shared" si="33"/>
        <v>0</v>
      </c>
      <c r="F206" s="130">
        <f t="shared" si="32"/>
        <v>10000</v>
      </c>
    </row>
    <row r="207" spans="1:6" s="83" customFormat="1" ht="15.75" customHeight="1">
      <c r="A207" s="104" t="s">
        <v>388</v>
      </c>
      <c r="B207" s="110">
        <v>200</v>
      </c>
      <c r="C207" s="81" t="s">
        <v>527</v>
      </c>
      <c r="D207" s="126">
        <v>10000</v>
      </c>
      <c r="E207" s="126">
        <v>0</v>
      </c>
      <c r="F207" s="131">
        <f t="shared" si="32"/>
        <v>10000</v>
      </c>
    </row>
    <row r="208" spans="1:6" s="83" customFormat="1" ht="18.75" customHeight="1">
      <c r="A208" s="95" t="s">
        <v>399</v>
      </c>
      <c r="B208" s="67">
        <v>200</v>
      </c>
      <c r="C208" s="82" t="s">
        <v>378</v>
      </c>
      <c r="D208" s="121">
        <f>D209</f>
        <v>4297200</v>
      </c>
      <c r="E208" s="121">
        <f>E209</f>
        <v>3103457.87</v>
      </c>
      <c r="F208" s="130">
        <f>D208-E208</f>
        <v>1193742.13</v>
      </c>
    </row>
    <row r="209" spans="1:6" s="83" customFormat="1" ht="14.25" customHeight="1">
      <c r="A209" s="89" t="s">
        <v>413</v>
      </c>
      <c r="B209" s="67">
        <v>200</v>
      </c>
      <c r="C209" s="82" t="s">
        <v>379</v>
      </c>
      <c r="D209" s="121">
        <f>D210</f>
        <v>4297200</v>
      </c>
      <c r="E209" s="121">
        <f>E218+E210</f>
        <v>3103457.87</v>
      </c>
      <c r="F209" s="130">
        <f aca="true" t="shared" si="34" ref="F209:F218">D209-E209</f>
        <v>1193742.13</v>
      </c>
    </row>
    <row r="210" spans="1:6" s="83" customFormat="1" ht="39" customHeight="1">
      <c r="A210" s="157" t="s">
        <v>448</v>
      </c>
      <c r="B210" s="67">
        <v>200</v>
      </c>
      <c r="C210" s="82" t="s">
        <v>90</v>
      </c>
      <c r="D210" s="121">
        <f>D211</f>
        <v>4297200</v>
      </c>
      <c r="E210" s="121">
        <f>E211</f>
        <v>3103457.87</v>
      </c>
      <c r="F210" s="130">
        <f t="shared" si="34"/>
        <v>1193742.13</v>
      </c>
    </row>
    <row r="211" spans="1:6" s="83" customFormat="1" ht="15" customHeight="1">
      <c r="A211" s="157" t="s">
        <v>91</v>
      </c>
      <c r="B211" s="67">
        <v>200</v>
      </c>
      <c r="C211" s="82" t="s">
        <v>92</v>
      </c>
      <c r="D211" s="121">
        <f>D212</f>
        <v>4297200</v>
      </c>
      <c r="E211" s="121">
        <f>E212+E217</f>
        <v>3103457.87</v>
      </c>
      <c r="F211" s="130">
        <f t="shared" si="34"/>
        <v>1193742.13</v>
      </c>
    </row>
    <row r="212" spans="1:6" s="83" customFormat="1" ht="112.5" customHeight="1">
      <c r="A212" s="157" t="s">
        <v>449</v>
      </c>
      <c r="B212" s="67">
        <v>200</v>
      </c>
      <c r="C212" s="82" t="s">
        <v>93</v>
      </c>
      <c r="D212" s="121">
        <f>D213+D217</f>
        <v>4297200</v>
      </c>
      <c r="E212" s="121">
        <f>E216</f>
        <v>3011457.87</v>
      </c>
      <c r="F212" s="130">
        <f>D212-E212</f>
        <v>1285742.13</v>
      </c>
    </row>
    <row r="213" spans="1:6" s="83" customFormat="1" ht="56.25" customHeight="1">
      <c r="A213" s="89" t="s">
        <v>435</v>
      </c>
      <c r="B213" s="67">
        <v>200</v>
      </c>
      <c r="C213" s="82" t="s">
        <v>101</v>
      </c>
      <c r="D213" s="121">
        <f aca="true" t="shared" si="35" ref="D213:E215">D214</f>
        <v>4205200</v>
      </c>
      <c r="E213" s="121">
        <f t="shared" si="35"/>
        <v>3011457.87</v>
      </c>
      <c r="F213" s="130">
        <f>D213-E213</f>
        <v>1193742.13</v>
      </c>
    </row>
    <row r="214" spans="1:6" s="83" customFormat="1" ht="17.25" customHeight="1">
      <c r="A214" s="89" t="s">
        <v>436</v>
      </c>
      <c r="B214" s="67">
        <v>200</v>
      </c>
      <c r="C214" s="82" t="s">
        <v>102</v>
      </c>
      <c r="D214" s="121">
        <f t="shared" si="35"/>
        <v>4205200</v>
      </c>
      <c r="E214" s="121">
        <f t="shared" si="35"/>
        <v>3011457.87</v>
      </c>
      <c r="F214" s="130">
        <f>D214-E214</f>
        <v>1193742.13</v>
      </c>
    </row>
    <row r="215" spans="1:6" s="83" customFormat="1" ht="68.25" customHeight="1">
      <c r="A215" s="88" t="s">
        <v>407</v>
      </c>
      <c r="B215" s="67">
        <v>200</v>
      </c>
      <c r="C215" s="82" t="s">
        <v>94</v>
      </c>
      <c r="D215" s="121">
        <f>D216</f>
        <v>4205200</v>
      </c>
      <c r="E215" s="121">
        <f t="shared" si="35"/>
        <v>3011457.87</v>
      </c>
      <c r="F215" s="130">
        <f t="shared" si="34"/>
        <v>1193742.13</v>
      </c>
    </row>
    <row r="216" spans="1:6" s="83" customFormat="1" ht="37.5" customHeight="1">
      <c r="A216" s="104" t="s">
        <v>390</v>
      </c>
      <c r="B216" s="110">
        <v>200</v>
      </c>
      <c r="C216" s="81" t="s">
        <v>95</v>
      </c>
      <c r="D216" s="153">
        <v>4205200</v>
      </c>
      <c r="E216" s="153">
        <v>3011457.87</v>
      </c>
      <c r="F216" s="154">
        <f t="shared" si="34"/>
        <v>1193742.13</v>
      </c>
    </row>
    <row r="217" spans="1:6" s="83" customFormat="1" ht="37.5" customHeight="1">
      <c r="A217" s="104" t="s">
        <v>441</v>
      </c>
      <c r="B217" s="110">
        <v>200</v>
      </c>
      <c r="C217" s="81" t="s">
        <v>442</v>
      </c>
      <c r="D217" s="153">
        <v>92000</v>
      </c>
      <c r="E217" s="153">
        <v>92000</v>
      </c>
      <c r="F217" s="154">
        <v>92000</v>
      </c>
    </row>
    <row r="218" spans="1:6" s="83" customFormat="1" ht="24.75" customHeight="1">
      <c r="A218" s="95" t="s">
        <v>96</v>
      </c>
      <c r="B218" s="67">
        <v>200</v>
      </c>
      <c r="C218" s="82" t="s">
        <v>98</v>
      </c>
      <c r="D218" s="121">
        <f>D219</f>
        <v>5000</v>
      </c>
      <c r="E218" s="121">
        <f>E219</f>
        <v>0</v>
      </c>
      <c r="F218" s="130">
        <f t="shared" si="34"/>
        <v>5000</v>
      </c>
    </row>
    <row r="219" spans="1:6" s="83" customFormat="1" ht="14.25" customHeight="1">
      <c r="A219" s="89" t="s">
        <v>97</v>
      </c>
      <c r="B219" s="67">
        <v>200</v>
      </c>
      <c r="C219" s="82" t="s">
        <v>99</v>
      </c>
      <c r="D219" s="121">
        <f>D220</f>
        <v>5000</v>
      </c>
      <c r="E219" s="121">
        <f>E220</f>
        <v>0</v>
      </c>
      <c r="F219" s="130">
        <f>D219-E219</f>
        <v>5000</v>
      </c>
    </row>
    <row r="220" spans="1:6" s="83" customFormat="1" ht="47.25" customHeight="1">
      <c r="A220" s="157" t="s">
        <v>450</v>
      </c>
      <c r="B220" s="67">
        <v>200</v>
      </c>
      <c r="C220" s="82" t="s">
        <v>100</v>
      </c>
      <c r="D220" s="121">
        <f aca="true" t="shared" si="36" ref="D220:E225">D221</f>
        <v>5000</v>
      </c>
      <c r="E220" s="121">
        <f t="shared" si="36"/>
        <v>0</v>
      </c>
      <c r="F220" s="130">
        <f>D220-E220</f>
        <v>5000</v>
      </c>
    </row>
    <row r="221" spans="1:6" s="83" customFormat="1" ht="48" customHeight="1">
      <c r="A221" s="157" t="s">
        <v>451</v>
      </c>
      <c r="B221" s="67">
        <v>200</v>
      </c>
      <c r="C221" s="82" t="s">
        <v>103</v>
      </c>
      <c r="D221" s="121">
        <f>D223</f>
        <v>5000</v>
      </c>
      <c r="E221" s="121">
        <f>E223</f>
        <v>0</v>
      </c>
      <c r="F221" s="130">
        <f>D221-E221</f>
        <v>5000</v>
      </c>
    </row>
    <row r="222" spans="1:6" s="83" customFormat="1" ht="136.5" customHeight="1">
      <c r="A222" s="157" t="s">
        <v>452</v>
      </c>
      <c r="B222" s="67">
        <v>200</v>
      </c>
      <c r="C222" s="82" t="s">
        <v>104</v>
      </c>
      <c r="D222" s="121">
        <f>D224</f>
        <v>5000</v>
      </c>
      <c r="E222" s="121">
        <f>E224</f>
        <v>0</v>
      </c>
      <c r="F222" s="130">
        <f>D222-E222</f>
        <v>5000</v>
      </c>
    </row>
    <row r="223" spans="1:6" s="83" customFormat="1" ht="25.5" customHeight="1">
      <c r="A223" s="89" t="s">
        <v>417</v>
      </c>
      <c r="B223" s="113">
        <v>200</v>
      </c>
      <c r="C223" s="82" t="s">
        <v>105</v>
      </c>
      <c r="D223" s="121">
        <f t="shared" si="36"/>
        <v>5000</v>
      </c>
      <c r="E223" s="121">
        <f t="shared" si="36"/>
        <v>0</v>
      </c>
      <c r="F223" s="130">
        <f>D223</f>
        <v>5000</v>
      </c>
    </row>
    <row r="224" spans="1:6" s="83" customFormat="1" ht="36" customHeight="1">
      <c r="A224" s="89" t="s">
        <v>400</v>
      </c>
      <c r="B224" s="113">
        <v>200</v>
      </c>
      <c r="C224" s="82" t="s">
        <v>106</v>
      </c>
      <c r="D224" s="121">
        <f t="shared" si="36"/>
        <v>5000</v>
      </c>
      <c r="E224" s="121">
        <f t="shared" si="36"/>
        <v>0</v>
      </c>
      <c r="F224" s="130">
        <f>D224</f>
        <v>5000</v>
      </c>
    </row>
    <row r="225" spans="1:6" s="83" customFormat="1" ht="14.25" customHeight="1">
      <c r="A225" s="86" t="s">
        <v>384</v>
      </c>
      <c r="B225" s="113">
        <v>200</v>
      </c>
      <c r="C225" s="82" t="s">
        <v>107</v>
      </c>
      <c r="D225" s="121">
        <f t="shared" si="36"/>
        <v>5000</v>
      </c>
      <c r="E225" s="121">
        <f t="shared" si="36"/>
        <v>0</v>
      </c>
      <c r="F225" s="130">
        <f>D225</f>
        <v>5000</v>
      </c>
    </row>
    <row r="226" spans="1:6" s="83" customFormat="1" ht="16.5" customHeight="1" thickBot="1">
      <c r="A226" s="104" t="s">
        <v>391</v>
      </c>
      <c r="B226" s="110">
        <v>200</v>
      </c>
      <c r="C226" s="81" t="s">
        <v>524</v>
      </c>
      <c r="D226" s="126">
        <v>5000</v>
      </c>
      <c r="E226" s="126">
        <v>0</v>
      </c>
      <c r="F226" s="131">
        <f>D226</f>
        <v>5000</v>
      </c>
    </row>
    <row r="227" spans="1:6" ht="23.25" thickBot="1">
      <c r="A227" s="94" t="s">
        <v>132</v>
      </c>
      <c r="B227" s="22">
        <v>450</v>
      </c>
      <c r="C227" s="23" t="s">
        <v>131</v>
      </c>
      <c r="D227" s="132">
        <f>'доходы '!D16-расходы!D7</f>
        <v>-192200</v>
      </c>
      <c r="E227" s="133">
        <v>608484.87</v>
      </c>
      <c r="F227" s="134" t="s">
        <v>148</v>
      </c>
    </row>
    <row r="230"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tabSelected="1" zoomScalePageLayoutView="0" workbookViewId="0" topLeftCell="A10">
      <selection activeCell="A30" sqref="A30"/>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145</v>
      </c>
      <c r="F1" s="6"/>
    </row>
    <row r="2" spans="1:6" ht="12.75">
      <c r="A2" s="49"/>
      <c r="B2" s="50"/>
      <c r="C2" s="51"/>
      <c r="D2" s="11"/>
      <c r="E2" s="11"/>
      <c r="F2" s="11"/>
    </row>
    <row r="3" spans="1:6" ht="12.75">
      <c r="A3" s="58" t="s">
        <v>160</v>
      </c>
      <c r="B3" s="8"/>
      <c r="C3" s="8"/>
      <c r="D3" s="1"/>
      <c r="E3" s="1"/>
      <c r="F3" s="10"/>
    </row>
    <row r="4" spans="1:6" ht="12.75">
      <c r="A4" s="59"/>
      <c r="B4" s="69"/>
      <c r="C4" s="60"/>
      <c r="D4" s="61"/>
      <c r="E4" s="61"/>
      <c r="F4" s="62"/>
    </row>
    <row r="5" spans="1:6" ht="12.75">
      <c r="A5" s="34"/>
      <c r="B5" s="15" t="s">
        <v>122</v>
      </c>
      <c r="C5" s="2" t="s">
        <v>156</v>
      </c>
      <c r="D5" s="3" t="s">
        <v>151</v>
      </c>
      <c r="E5" s="53"/>
      <c r="F5" s="53" t="s">
        <v>134</v>
      </c>
    </row>
    <row r="6" spans="1:6" ht="12.75">
      <c r="A6" s="15" t="s">
        <v>119</v>
      </c>
      <c r="B6" s="15" t="s">
        <v>123</v>
      </c>
      <c r="C6" s="2" t="s">
        <v>121</v>
      </c>
      <c r="D6" s="3" t="s">
        <v>150</v>
      </c>
      <c r="E6" s="3" t="s">
        <v>140</v>
      </c>
      <c r="F6" s="3" t="s">
        <v>115</v>
      </c>
    </row>
    <row r="7" spans="1:6" ht="12.75">
      <c r="A7" s="34"/>
      <c r="B7" s="15" t="s">
        <v>124</v>
      </c>
      <c r="C7" s="35" t="s">
        <v>153</v>
      </c>
      <c r="D7" s="3" t="s">
        <v>115</v>
      </c>
      <c r="E7" s="2"/>
      <c r="F7" s="2"/>
    </row>
    <row r="8" spans="1:6" ht="12.75">
      <c r="A8" s="15"/>
      <c r="B8" s="15"/>
      <c r="C8" s="2" t="s">
        <v>154</v>
      </c>
      <c r="D8" s="3"/>
      <c r="E8" s="3"/>
      <c r="F8" s="3"/>
    </row>
    <row r="9" spans="1:6" ht="12.75">
      <c r="A9" s="15"/>
      <c r="B9" s="15"/>
      <c r="C9" s="35" t="s">
        <v>155</v>
      </c>
      <c r="D9" s="3"/>
      <c r="E9" s="3"/>
      <c r="F9" s="3"/>
    </row>
    <row r="10" spans="1:6" ht="13.5" thickBot="1">
      <c r="A10" s="70">
        <v>1</v>
      </c>
      <c r="B10" s="71">
        <v>2</v>
      </c>
      <c r="C10" s="71">
        <v>3</v>
      </c>
      <c r="D10" s="73" t="s">
        <v>113</v>
      </c>
      <c r="E10" s="73" t="s">
        <v>143</v>
      </c>
      <c r="F10" s="115" t="s">
        <v>144</v>
      </c>
    </row>
    <row r="11" spans="1:6" ht="22.5">
      <c r="A11" s="42" t="s">
        <v>235</v>
      </c>
      <c r="B11" s="72" t="s">
        <v>126</v>
      </c>
      <c r="C11" s="72" t="s">
        <v>236</v>
      </c>
      <c r="D11" s="135">
        <f>D12</f>
        <v>192200</v>
      </c>
      <c r="E11" s="65">
        <f>E12</f>
        <v>-608484.870000001</v>
      </c>
      <c r="F11" s="45">
        <f>D11-E11</f>
        <v>800684.870000001</v>
      </c>
    </row>
    <row r="12" spans="1:6" ht="12.75">
      <c r="A12" s="42" t="s">
        <v>130</v>
      </c>
      <c r="B12" s="72" t="s">
        <v>127</v>
      </c>
      <c r="C12" s="72" t="s">
        <v>420</v>
      </c>
      <c r="D12" s="124">
        <f>D13</f>
        <v>192200</v>
      </c>
      <c r="E12" s="68">
        <f>E13</f>
        <v>-608484.870000001</v>
      </c>
      <c r="F12" s="45">
        <f>D12-E12</f>
        <v>800684.870000001</v>
      </c>
    </row>
    <row r="13" spans="1:6" ht="33.75">
      <c r="A13" s="42" t="s">
        <v>244</v>
      </c>
      <c r="B13" s="72" t="s">
        <v>127</v>
      </c>
      <c r="C13" s="44" t="s">
        <v>245</v>
      </c>
      <c r="D13" s="124">
        <f>D17+D21</f>
        <v>192200</v>
      </c>
      <c r="E13" s="68">
        <f>E17+E21</f>
        <v>-608484.870000001</v>
      </c>
      <c r="F13" s="45">
        <f>D13-E13</f>
        <v>800684.870000001</v>
      </c>
    </row>
    <row r="14" spans="1:6" ht="22.5">
      <c r="A14" s="42" t="s">
        <v>246</v>
      </c>
      <c r="B14" s="72" t="s">
        <v>128</v>
      </c>
      <c r="C14" s="44" t="s">
        <v>247</v>
      </c>
      <c r="D14" s="68">
        <f aca="true" t="shared" si="0" ref="D14:E16">D15</f>
        <v>-24802400</v>
      </c>
      <c r="E14" s="68">
        <f t="shared" si="0"/>
        <v>-10020089.39</v>
      </c>
      <c r="F14" s="45" t="s">
        <v>148</v>
      </c>
    </row>
    <row r="15" spans="1:6" ht="22.5">
      <c r="A15" s="42" t="s">
        <v>248</v>
      </c>
      <c r="B15" s="72" t="s">
        <v>128</v>
      </c>
      <c r="C15" s="44" t="s">
        <v>249</v>
      </c>
      <c r="D15" s="68">
        <f t="shared" si="0"/>
        <v>-24802400</v>
      </c>
      <c r="E15" s="68">
        <f t="shared" si="0"/>
        <v>-10020089.39</v>
      </c>
      <c r="F15" s="45" t="s">
        <v>148</v>
      </c>
    </row>
    <row r="16" spans="1:6" ht="22.5">
      <c r="A16" s="42" t="s">
        <v>250</v>
      </c>
      <c r="B16" s="72" t="s">
        <v>128</v>
      </c>
      <c r="C16" s="44" t="s">
        <v>251</v>
      </c>
      <c r="D16" s="68">
        <f t="shared" si="0"/>
        <v>-24802400</v>
      </c>
      <c r="E16" s="68">
        <f t="shared" si="0"/>
        <v>-10020089.39</v>
      </c>
      <c r="F16" s="45" t="s">
        <v>148</v>
      </c>
    </row>
    <row r="17" spans="1:6" ht="33.75">
      <c r="A17" s="42" t="s">
        <v>252</v>
      </c>
      <c r="B17" s="72" t="s">
        <v>128</v>
      </c>
      <c r="C17" s="44" t="s">
        <v>253</v>
      </c>
      <c r="D17" s="68">
        <f>-'доходы '!D16</f>
        <v>-24802400</v>
      </c>
      <c r="E17" s="68">
        <f>-'доходы '!E16</f>
        <v>-10020089.39</v>
      </c>
      <c r="F17" s="45" t="s">
        <v>148</v>
      </c>
    </row>
    <row r="18" spans="1:6" ht="22.5">
      <c r="A18" s="42" t="s">
        <v>254</v>
      </c>
      <c r="B18" s="72" t="s">
        <v>129</v>
      </c>
      <c r="C18" s="44" t="s">
        <v>255</v>
      </c>
      <c r="D18" s="68">
        <f aca="true" t="shared" si="1" ref="D18:E20">D19</f>
        <v>24994600</v>
      </c>
      <c r="E18" s="68">
        <f t="shared" si="1"/>
        <v>9411604.52</v>
      </c>
      <c r="F18" s="45" t="s">
        <v>148</v>
      </c>
    </row>
    <row r="19" spans="1:6" ht="22.5">
      <c r="A19" s="42" t="s">
        <v>346</v>
      </c>
      <c r="B19" s="72" t="s">
        <v>129</v>
      </c>
      <c r="C19" s="44" t="s">
        <v>347</v>
      </c>
      <c r="D19" s="68">
        <f t="shared" si="1"/>
        <v>24994600</v>
      </c>
      <c r="E19" s="68">
        <f t="shared" si="1"/>
        <v>9411604.52</v>
      </c>
      <c r="F19" s="45" t="s">
        <v>148</v>
      </c>
    </row>
    <row r="20" spans="1:6" ht="22.5">
      <c r="A20" s="42" t="s">
        <v>348</v>
      </c>
      <c r="B20" s="72" t="s">
        <v>129</v>
      </c>
      <c r="C20" s="44" t="s">
        <v>349</v>
      </c>
      <c r="D20" s="68">
        <f t="shared" si="1"/>
        <v>24994600</v>
      </c>
      <c r="E20" s="68">
        <f t="shared" si="1"/>
        <v>9411604.52</v>
      </c>
      <c r="F20" s="45" t="s">
        <v>148</v>
      </c>
    </row>
    <row r="21" spans="1:6" ht="33.75">
      <c r="A21" s="42" t="s">
        <v>350</v>
      </c>
      <c r="B21" s="72" t="s">
        <v>129</v>
      </c>
      <c r="C21" s="44" t="s">
        <v>351</v>
      </c>
      <c r="D21" s="68">
        <f>расходы!D7</f>
        <v>24994600</v>
      </c>
      <c r="E21" s="171">
        <f>расходы!E7</f>
        <v>9411604.52</v>
      </c>
      <c r="F21" s="45" t="s">
        <v>148</v>
      </c>
    </row>
    <row r="22" spans="1:6" ht="12.75">
      <c r="A22" s="21"/>
      <c r="B22" s="52"/>
      <c r="C22" s="6"/>
      <c r="D22" s="6"/>
      <c r="E22" s="6"/>
      <c r="F22" s="6"/>
    </row>
    <row r="23" spans="1:6" ht="12.75">
      <c r="A23" s="49" t="s">
        <v>498</v>
      </c>
      <c r="B23" s="52"/>
      <c r="C23" s="6"/>
      <c r="D23" s="6"/>
      <c r="E23" s="6"/>
      <c r="F23" s="6"/>
    </row>
    <row r="24" spans="1:6" ht="12.75">
      <c r="A24" s="8" t="s">
        <v>139</v>
      </c>
      <c r="B24" s="52"/>
      <c r="C24" s="6"/>
      <c r="D24" s="6"/>
      <c r="E24" s="6"/>
      <c r="F24" s="6"/>
    </row>
    <row r="25" spans="1:6" ht="12.75">
      <c r="A25" s="49" t="s">
        <v>499</v>
      </c>
      <c r="B25" s="52"/>
      <c r="C25" s="6"/>
      <c r="D25" s="6"/>
      <c r="E25" s="6"/>
      <c r="F25" s="6"/>
    </row>
    <row r="26" spans="1:6" ht="12.75">
      <c r="A26" s="8" t="s">
        <v>141</v>
      </c>
      <c r="B26" s="52"/>
      <c r="C26" s="6"/>
      <c r="D26" s="6"/>
      <c r="E26" s="6"/>
      <c r="F26" s="6"/>
    </row>
    <row r="27" spans="1:6" ht="12.75">
      <c r="A27" s="8" t="s">
        <v>500</v>
      </c>
      <c r="B27" s="52"/>
      <c r="C27" s="6"/>
      <c r="D27" s="6"/>
      <c r="E27" s="6"/>
      <c r="F27" s="6"/>
    </row>
    <row r="28" spans="1:6" ht="12.75">
      <c r="A28" s="8" t="s">
        <v>125</v>
      </c>
      <c r="B28" s="52"/>
      <c r="C28" s="6"/>
      <c r="D28" s="6"/>
      <c r="E28" s="6"/>
      <c r="F28" s="6"/>
    </row>
    <row r="29" spans="1:6" ht="12.75">
      <c r="A29" s="8"/>
      <c r="B29" s="52"/>
      <c r="C29" s="6"/>
      <c r="D29" s="6"/>
      <c r="E29" s="6"/>
      <c r="F29" s="6"/>
    </row>
    <row r="30" spans="1:6" ht="12.75">
      <c r="A30" s="8" t="s">
        <v>9</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2014-02-12T12:51:16Z</cp:lastPrinted>
  <dcterms:created xsi:type="dcterms:W3CDTF">1999-06-18T11:49:53Z</dcterms:created>
  <dcterms:modified xsi:type="dcterms:W3CDTF">2014-02-12T12:52:08Z</dcterms:modified>
  <cp:category/>
  <cp:version/>
  <cp:contentType/>
  <cp:contentStatus/>
</cp:coreProperties>
</file>