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<sst xmlns="http://schemas.openxmlformats.org/spreadsheetml/2006/main" count="630" uniqueCount="479">
  <si>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</si>
  <si>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</si>
  <si>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</si>
  <si>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</si>
  <si>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</si>
  <si>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</si>
  <si>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</si>
  <si>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</si>
  <si>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</si>
  <si>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</si>
  <si>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</si>
  <si>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</si>
  <si>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</si>
  <si>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</si>
  <si>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</si>
  <si>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</si>
  <si>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</si>
  <si>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</si>
  <si>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</si>
  <si>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</si>
  <si>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</si>
  <si>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</si>
  <si>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</si>
  <si>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</si>
  <si>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</si>
  <si>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</si>
  <si>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</si>
  <si>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</si>
  <si>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</si>
  <si>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</si>
  <si>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</si>
  <si>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</si>
  <si>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</si>
  <si>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</si>
  <si>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</si>
  <si>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</si>
  <si>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</si>
  <si>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</si>
  <si>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</si>
  <si>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</si>
  <si>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</si>
  <si>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</si>
  <si>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</si>
  <si>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</si>
  <si>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</si>
  <si>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</si>
  <si>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</si>
  <si>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</si>
  <si>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</si>
  <si>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</si>
  <si>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</si>
  <si>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</si>
  <si>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</si>
  <si>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</si>
  <si>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</si>
  <si>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</si>
  <si>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</si>
  <si>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</si>
  <si>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</si>
  <si>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</si>
  <si>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</si>
  <si>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</si>
  <si>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</si>
  <si>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</si>
  <si>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</si>
  <si>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</si>
  <si>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</si>
  <si>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</si>
  <si>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</si>
  <si>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</si>
  <si>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</si>
  <si>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</si>
  <si>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</si>
  <si>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</si>
  <si>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</si>
  <si>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</si>
  <si>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</si>
  <si>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</si>
  <si>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</si>
  <si>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</si>
  <si>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</si>
  <si>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</si>
  <si>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</si>
  <si>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</si>
  <si>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</si>
  <si>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</si>
  <si>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</si>
  <si>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</si>
  <si>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</si>
  <si>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</si>
  <si>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</si>
  <si>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</si>
  <si>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</si>
  <si>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</si>
  <si>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</si>
  <si>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</si>
  <si>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</si>
  <si>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</si>
  <si>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</si>
  <si>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</si>
  <si>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</si>
  <si>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</si>
  <si>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</si>
  <si>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</si>
  <si>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</si>
  <si>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</si>
  <si>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</si>
  <si>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</si>
  <si>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</si>
  <si>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</si>
  <si>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</si>
  <si>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</si>
  <si>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</si>
  <si>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</si>
  <si>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</si>
  <si>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</si>
  <si>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</si>
  <si>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</si>
  <si>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</si>
  <si>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</si>
  <si>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</si>
  <si>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</si>
  <si>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</si>
  <si>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</si>
  <si>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</si>
  <si>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</si>
  <si>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</si>
  <si>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</si>
  <si>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</si>
  <si>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</si>
  <si>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</si>
  <si>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</si>
  <si>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</si>
  <si>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</si>
  <si>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</si>
  <si>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</si>
  <si>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</si>
  <si>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</si>
  <si>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</si>
  <si>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</si>
  <si>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</si>
  <si>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</si>
  <si>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</si>
  <si>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</si>
  <si>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</si>
  <si>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</si>
  <si>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</si>
  <si>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</si>
  <si>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</si>
  <si>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</si>
  <si>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</si>
  <si>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</si>
  <si>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</si>
  <si>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</si>
  <si>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</si>
  <si>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</si>
  <si>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</si>
  <si>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</si>
  <si>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</si>
  <si>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</si>
  <si>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</si>
  <si>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</si>
  <si>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</si>
  <si>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</si>
  <si>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</si>
  <si>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</si>
  <si>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</si>
  <si>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</si>
  <si>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</si>
  <si>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</si>
  <si>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</si>
  <si>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</si>
  <si>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</si>
  <si>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</si>
  <si>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</si>
  <si>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</si>
  <si>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</si>
  <si>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</si>
  <si>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</si>
  <si>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</si>
  <si>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</si>
  <si>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</si>
  <si>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</si>
  <si>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</si>
  <si>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</si>
  <si>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</si>
  <si>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</si>
  <si>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</si>
  <si>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</si>
  <si>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</si>
  <si>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</si>
  <si>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</si>
  <si>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</si>
  <si>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</si>
  <si>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</si>
  <si>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</si>
  <si>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</si>
  <si>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</si>
  <si>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</si>
  <si>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</si>
  <si>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</si>
  <si>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</si>
  <si>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</si>
  <si>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</si>
  <si>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</si>
  <si>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</si>
  <si>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</si>
  <si>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</si>
  <si>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</si>
  <si>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</si>
  <si>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</si>
  <si>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</si>
  <si>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</si>
  <si>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</si>
  <si>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</si>
  <si>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</si>
  <si>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</si>
  <si>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</si>
  <si>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</si>
  <si>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</si>
  <si>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</si>
  <si>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</si>
  <si>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</si>
  <si>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</si>
  <si>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</si>
  <si>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</si>
  <si>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</si>
  <si>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</si>
  <si>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</si>
  <si>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</si>
  <si>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</si>
  <si>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</si>
  <si>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</si>
  <si>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</si>
  <si>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</si>
  <si>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</si>
  <si>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</si>
  <si>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</si>
  <si>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</si>
  <si>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</si>
  <si>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</si>
  <si>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</si>
  <si>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</si>
  <si>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</si>
  <si>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</si>
  <si>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</si>
  <si>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</si>
  <si>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</si>
  <si>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</si>
  <si>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</si>
  <si>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</si>
  <si>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</si>
  <si>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</si>
  <si>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</si>
  <si>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</si>
  <si>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</si>
  <si>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</si>
  <si>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</si>
  <si>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</si>
  <si>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</si>
  <si>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</si>
  <si>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</si>
  <si>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</si>
  <si>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</si>
  <si>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</si>
  <si>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</si>
  <si>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</si>
  <si>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</si>
  <si>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</si>
  <si>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</si>
  <si>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</si>
  <si>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</si>
  <si>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</si>
  <si>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</si>
  <si>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</si>
  <si>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</si>
  <si>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</si>
  <si>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</si>
  <si>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</si>
  <si>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</si>
  <si>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</si>
  <si>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</si>
  <si>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</si>
  <si>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</si>
  <si>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</si>
  <si>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</si>
  <si>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</si>
  <si>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</si>
  <si>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</si>
  <si>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</si>
  <si>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</si>
  <si>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</si>
  <si>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</si>
  <si>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</si>
  <si>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</si>
  <si>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</si>
  <si>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</si>
  <si>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</si>
  <si>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</si>
  <si>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</si>
  <si>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</si>
  <si>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</si>
  <si>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</si>
  <si>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</si>
  <si>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</si>
  <si>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</si>
  <si>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</si>
  <si>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</si>
  <si>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</si>
  <si>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</si>
  <si>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</si>
  <si>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</si>
  <si>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</si>
  <si>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</si>
  <si>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</si>
  <si>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</si>
  <si>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</si>
  <si>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</si>
  <si>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</si>
  <si>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</si>
  <si>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</si>
  <si>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</si>
  <si>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</si>
  <si>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951 0113 0900000 000 000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</si>
  <si>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</si>
  <si>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</si>
  <si>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</si>
  <si>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</si>
  <si>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</si>
  <si>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</si>
  <si>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Долгосрочная целевая программа "Оформление муниципального имущества Маркинского сельского поселения на 2011-2014гг."</t>
  </si>
  <si>
    <t>Долгосрочная целевая программа "Пожарная безопасность и защита населения и территорий Маркинского сельского поселения Цимлянского района Ростовской области от чрезвычайных ситуаций на 2011-2014 годы"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</si>
  <si>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</si>
  <si>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</si>
  <si>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</si>
  <si>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</si>
  <si>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</si>
  <si>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</si>
  <si>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</si>
  <si>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</si>
  <si>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</si>
  <si>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</si>
  <si>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</si>
  <si>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</si>
  <si>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</si>
  <si>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</si>
  <si>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</si>
  <si>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</si>
  <si>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</si>
  <si>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</si>
  <si>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</si>
  <si>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</si>
  <si>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</si>
  <si>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</si>
  <si>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</si>
  <si>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</si>
  <si>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</si>
  <si>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</si>
  <si>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</si>
  <si>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</si>
  <si>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</si>
  <si>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</si>
  <si>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</si>
  <si>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</si>
  <si>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</si>
  <si>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</si>
  <si>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</si>
  <si>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</si>
  <si>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</si>
  <si>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</si>
  <si>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</si>
  <si>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</si>
  <si>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</si>
  <si>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</si>
  <si>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</si>
  <si>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</si>
  <si>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</si>
  <si>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</si>
  <si>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</si>
  <si>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</si>
  <si>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</si>
  <si>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</si>
  <si>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</si>
  <si>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</si>
  <si>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</si>
  <si>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</si>
  <si>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</si>
  <si>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</si>
  <si>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</si>
  <si>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</si>
  <si>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</si>
  <si>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</si>
  <si>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</si>
  <si>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</si>
  <si>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</si>
  <si>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</si>
  <si>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</si>
  <si>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</si>
  <si>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 xml:space="preserve">                                                на  1 февраля 2013  г.</t>
  </si>
  <si>
    <t>01.02.2013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</si>
  <si>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</si>
  <si>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815  1  11  05020  00  0000  120</t>
  </si>
  <si>
    <t>815  1  11  05025  10  0000  120</t>
  </si>
  <si>
    <t>Штрафы.санкции,возмещение ущерба</t>
  </si>
  <si>
    <t>951 1 16 0000 00 000  00</t>
  </si>
  <si>
    <t>Прочие поступления от денежных взысканий(штрафов)и иных сумм возмещения ущерба</t>
  </si>
  <si>
    <t>951 1 16 90000 00 0000 140</t>
  </si>
  <si>
    <t>Прочие поступления от денежных взысканий(штрафов)и иных сумм возмещения ущерба в бюджеты поселений</t>
  </si>
  <si>
    <t>951 1 16 90050 10 0000 140</t>
  </si>
  <si>
    <t>149300,00</t>
  </si>
  <si>
    <t>200,00</t>
  </si>
  <si>
    <t>951 0113 0920300 851 000</t>
  </si>
  <si>
    <t>951 0113 0920300 851 290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</si>
  <si>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</si>
  <si>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</si>
  <si>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</si>
  <si>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</si>
  <si>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</si>
  <si>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</si>
  <si>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</si>
  <si>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</si>
  <si>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</si>
  <si>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</si>
  <si>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</si>
  <si>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27000,00</t>
  </si>
  <si>
    <t>74300,00</t>
  </si>
  <si>
    <t>Водное хозяйство</t>
  </si>
  <si>
    <t>951 0406 00000  000 000</t>
  </si>
  <si>
    <t>Областная долгосрочная целевая программа"охрана окружающей среды и рационального природопользования в Ростовской области на 2011-2015 годы."</t>
  </si>
  <si>
    <t>951 04065221400 000 000</t>
  </si>
  <si>
    <t>Подпрограмма "Охрана и рациональное использование объектов или их частей,расположенных на территории Ростовской области на 2011-2015 годы"</t>
  </si>
  <si>
    <t>951 04065221403 000 000</t>
  </si>
  <si>
    <t>951 04065221403 244 000</t>
  </si>
  <si>
    <t>951 04065221403 244 220</t>
  </si>
  <si>
    <t>951 04065221403 244 226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</si>
  <si>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</si>
  <si>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</si>
  <si>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</si>
  <si>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</si>
  <si>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</si>
  <si>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</si>
  <si>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</si>
  <si>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</si>
  <si>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</si>
  <si>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</si>
  <si>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</si>
  <si>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</si>
  <si>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</si>
  <si>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</si>
  <si>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</si>
  <si>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</si>
  <si>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</si>
  <si>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</si>
  <si>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</si>
  <si>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</si>
  <si>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</si>
  <si>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</si>
  <si>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</si>
  <si>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</si>
  <si>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</si>
  <si>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Доплаты к пенсиям,дополнительное пенсоионное обеспечение</t>
  </si>
  <si>
    <t>951 1003 0000000 000 000</t>
  </si>
  <si>
    <t>Доплаты к пенсиям государственных служащих субъектов РФ и муниципальных служащих</t>
  </si>
  <si>
    <t>951 1003 4910000 000 000</t>
  </si>
  <si>
    <t>Социалтьные выплаты</t>
  </si>
  <si>
    <t>Социальные выплаты</t>
  </si>
  <si>
    <t>951 1003 4910100 005 263</t>
  </si>
  <si>
    <t>951 1003 4910100 005 000</t>
  </si>
  <si>
    <t>951 0801 5229000   612 241</t>
  </si>
  <si>
    <t>857800,00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</si>
  <si>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</si>
  <si>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</si>
  <si>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</si>
  <si>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25373800,00</t>
  </si>
  <si>
    <t>951 0104 0020400 244 310</t>
  </si>
  <si>
    <t>951 0113 7950000 000 000</t>
  </si>
  <si>
    <t>"05"   февраля   2013  г.</t>
  </si>
  <si>
    <t>182  1  06  06023  10  3000  110</t>
  </si>
  <si>
    <t>0,00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</si>
</sst>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49" fontId="14" fillId="4" borderId="22" xfId="0" applyNumberFormat="1" applyFont="1" applyFill="1" applyBorder="1" applyAlignment="1">
      <alignment horizontal="center"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left" vertical="distributed"/>
    </xf>
    <xf numFmtId="0" fontId="16" fillId="0" borderId="22" xfId="0" applyFont="1" applyBorder="1" applyAlignment="1">
      <alignment horizontal="left" vertical="distributed"/>
    </xf>
    <xf numFmtId="49" fontId="4" fillId="0" borderId="22" xfId="0" applyNumberFormat="1" applyFont="1" applyFill="1" applyBorder="1" applyAlignment="1">
      <alignment horizontal="right"/>
    </xf>
    <xf numFmtId="0" fontId="15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4" fillId="0" borderId="26" xfId="0" applyNumberFormat="1" applyFont="1" applyBorder="1" applyAlignment="1">
      <alignment horizontal="right"/>
    </xf>
    <xf numFmtId="0" fontId="6" fillId="0" borderId="2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vertical="distributed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255</xdr:col>
      <xdr:colOff>695325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3100625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6</xdr:col>
      <xdr:colOff>0</xdr:colOff>
      <xdr:row>70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3100625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GridLines="0" tabSelected="1" view="pageBreakPreview" zoomScaleSheetLayoutView="100" workbookViewId="0" topLeftCell="A1">
      <selection activeCell="F86" sqref="F86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398</v>
      </c>
      <c r="B4" s="10"/>
      <c r="C4" s="10"/>
      <c r="D4" s="10"/>
      <c r="E4" s="10" t="s">
        <v>25</v>
      </c>
      <c r="F4" s="28" t="s">
        <v>399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333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1" t="s">
        <v>334</v>
      </c>
      <c r="C7" s="161"/>
      <c r="D7" s="161"/>
      <c r="E7" s="1" t="s">
        <v>24</v>
      </c>
      <c r="F7" s="28" t="s">
        <v>335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D17+D76</f>
        <v>25373800</v>
      </c>
      <c r="E16" s="66">
        <f>E17+E77</f>
        <v>3295057.95</v>
      </c>
      <c r="F16" s="47">
        <f>D16-E16</f>
        <v>22078742.05</v>
      </c>
    </row>
    <row r="17" spans="1:6" ht="27.75" customHeight="1">
      <c r="A17" s="67" t="s">
        <v>77</v>
      </c>
      <c r="B17" s="68">
        <v>10</v>
      </c>
      <c r="C17" s="76" t="s">
        <v>78</v>
      </c>
      <c r="D17" s="69">
        <f>D18+D25+D38+D60+D66+D70+D53</f>
        <v>4680600</v>
      </c>
      <c r="E17" s="69">
        <f>E18+E25+E38+E53+E60+E66+E73</f>
        <v>2145557.95</v>
      </c>
      <c r="F17" s="47">
        <f>D17-E17</f>
        <v>2535042.05</v>
      </c>
    </row>
    <row r="18" spans="1:6" ht="20.25" customHeight="1">
      <c r="A18" s="132" t="s">
        <v>79</v>
      </c>
      <c r="B18" s="133">
        <v>10</v>
      </c>
      <c r="C18" s="134" t="s">
        <v>167</v>
      </c>
      <c r="D18" s="92">
        <f>D19</f>
        <v>361000</v>
      </c>
      <c r="E18" s="92">
        <v>41773.88</v>
      </c>
      <c r="F18" s="88">
        <f>D18-E18</f>
        <v>319226.12</v>
      </c>
    </row>
    <row r="19" spans="1:6" s="21" customFormat="1" ht="15.75" customHeight="1">
      <c r="A19" s="136" t="s">
        <v>54</v>
      </c>
      <c r="B19" s="137">
        <v>10</v>
      </c>
      <c r="C19" s="138" t="s">
        <v>127</v>
      </c>
      <c r="D19" s="78">
        <f>D20</f>
        <v>361000</v>
      </c>
      <c r="E19" s="78">
        <v>41773.88</v>
      </c>
      <c r="F19" s="79">
        <f>D19-E19</f>
        <v>319226.12</v>
      </c>
    </row>
    <row r="20" spans="1:6" ht="93.75" customHeight="1">
      <c r="A20" s="67" t="s">
        <v>80</v>
      </c>
      <c r="B20" s="68">
        <v>10</v>
      </c>
      <c r="C20" s="76" t="s">
        <v>128</v>
      </c>
      <c r="D20" s="69">
        <v>361000</v>
      </c>
      <c r="E20" s="147">
        <v>41610.08</v>
      </c>
      <c r="F20" s="47">
        <f>D20-E20</f>
        <v>319389.92</v>
      </c>
    </row>
    <row r="21" spans="1:6" ht="149.25" customHeight="1">
      <c r="A21" s="67" t="s">
        <v>81</v>
      </c>
      <c r="B21" s="68">
        <v>10</v>
      </c>
      <c r="C21" s="76" t="s">
        <v>129</v>
      </c>
      <c r="D21" s="131">
        <v>0</v>
      </c>
      <c r="E21" s="69">
        <v>0</v>
      </c>
      <c r="F21" s="47">
        <f>-E21</f>
        <v>0</v>
      </c>
    </row>
    <row r="22" spans="1:6" ht="149.25" customHeight="1">
      <c r="A22" s="67" t="s">
        <v>81</v>
      </c>
      <c r="B22" s="68">
        <v>10</v>
      </c>
      <c r="C22" s="76" t="s">
        <v>382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82</v>
      </c>
      <c r="B23" s="68">
        <v>10</v>
      </c>
      <c r="C23" s="76" t="s">
        <v>374</v>
      </c>
      <c r="D23" s="131">
        <v>0</v>
      </c>
      <c r="E23" s="69">
        <v>129.9</v>
      </c>
      <c r="F23" s="47">
        <f>-E23</f>
        <v>-129.9</v>
      </c>
    </row>
    <row r="24" spans="1:6" ht="61.5" customHeight="1">
      <c r="A24" s="67" t="s">
        <v>82</v>
      </c>
      <c r="B24" s="68">
        <v>10</v>
      </c>
      <c r="C24" s="76" t="s">
        <v>370</v>
      </c>
      <c r="D24" s="131">
        <v>0</v>
      </c>
      <c r="E24" s="69">
        <v>33.9</v>
      </c>
      <c r="F24" s="47">
        <f>-E24</f>
        <v>-33.9</v>
      </c>
    </row>
    <row r="25" spans="1:6" ht="20.25" customHeight="1">
      <c r="A25" s="132" t="s">
        <v>83</v>
      </c>
      <c r="B25" s="133">
        <v>10</v>
      </c>
      <c r="C25" s="134" t="s">
        <v>168</v>
      </c>
      <c r="D25" s="92">
        <v>356000</v>
      </c>
      <c r="E25" s="92">
        <v>9507.25</v>
      </c>
      <c r="F25" s="88">
        <f aca="true" t="shared" si="0" ref="F25:F32">D25-E25</f>
        <v>346492.75</v>
      </c>
    </row>
    <row r="26" spans="1:6" s="55" customFormat="1" ht="48" customHeight="1">
      <c r="A26" s="67" t="s">
        <v>55</v>
      </c>
      <c r="B26" s="68">
        <v>10</v>
      </c>
      <c r="C26" s="76" t="s">
        <v>130</v>
      </c>
      <c r="D26" s="69">
        <v>1300</v>
      </c>
      <c r="E26" s="69">
        <v>7809.75</v>
      </c>
      <c r="F26" s="47">
        <f t="shared" si="0"/>
        <v>-6509.75</v>
      </c>
    </row>
    <row r="27" spans="1:6" s="21" customFormat="1" ht="51.75" customHeight="1">
      <c r="A27" s="67" t="s">
        <v>84</v>
      </c>
      <c r="B27" s="68">
        <v>10</v>
      </c>
      <c r="C27" s="76" t="s">
        <v>395</v>
      </c>
      <c r="D27" s="69">
        <v>1300</v>
      </c>
      <c r="E27" s="69">
        <v>7809.75</v>
      </c>
      <c r="F27" s="47">
        <f t="shared" si="0"/>
        <v>-6509.75</v>
      </c>
    </row>
    <row r="28" spans="1:6" ht="52.5" customHeight="1">
      <c r="A28" s="67" t="s">
        <v>84</v>
      </c>
      <c r="B28" s="68">
        <v>10</v>
      </c>
      <c r="C28" s="76" t="s">
        <v>396</v>
      </c>
      <c r="D28" s="69">
        <v>1300</v>
      </c>
      <c r="E28" s="69">
        <v>7809.75</v>
      </c>
      <c r="F28" s="47">
        <f t="shared" si="0"/>
        <v>-6509.75</v>
      </c>
    </row>
    <row r="29" spans="1:6" ht="69" customHeight="1">
      <c r="A29" s="67" t="s">
        <v>85</v>
      </c>
      <c r="B29" s="68">
        <v>10</v>
      </c>
      <c r="C29" s="76" t="s">
        <v>371</v>
      </c>
      <c r="D29" s="69">
        <f>D30</f>
        <v>0</v>
      </c>
      <c r="E29" s="131">
        <v>0</v>
      </c>
      <c r="F29" s="47">
        <f t="shared" si="0"/>
        <v>0</v>
      </c>
    </row>
    <row r="30" spans="1:6" ht="62.25" customHeight="1">
      <c r="A30" s="67" t="s">
        <v>85</v>
      </c>
      <c r="B30" s="68">
        <v>10</v>
      </c>
      <c r="C30" s="76" t="s">
        <v>372</v>
      </c>
      <c r="D30" s="69">
        <v>0</v>
      </c>
      <c r="E30" s="131">
        <v>0</v>
      </c>
      <c r="F30" s="47">
        <f t="shared" si="0"/>
        <v>0</v>
      </c>
    </row>
    <row r="31" spans="1:6" ht="25.5" customHeight="1">
      <c r="A31" s="67" t="s">
        <v>74</v>
      </c>
      <c r="B31" s="68">
        <v>10</v>
      </c>
      <c r="C31" s="76" t="s">
        <v>131</v>
      </c>
      <c r="D31" s="69">
        <v>354700</v>
      </c>
      <c r="E31" s="69">
        <f>E32+E34</f>
        <v>1697.5</v>
      </c>
      <c r="F31" s="47">
        <f t="shared" si="0"/>
        <v>353002.5</v>
      </c>
    </row>
    <row r="32" spans="1:6" ht="25.5" customHeight="1">
      <c r="A32" s="67" t="s">
        <v>74</v>
      </c>
      <c r="B32" s="68">
        <v>10</v>
      </c>
      <c r="C32" s="76" t="s">
        <v>373</v>
      </c>
      <c r="D32" s="69">
        <v>354700</v>
      </c>
      <c r="E32" s="69">
        <v>1667.5</v>
      </c>
      <c r="F32" s="47">
        <f t="shared" si="0"/>
        <v>353032.5</v>
      </c>
    </row>
    <row r="33" spans="1:6" ht="25.5" customHeight="1">
      <c r="A33" s="67" t="s">
        <v>74</v>
      </c>
      <c r="B33" s="68">
        <v>10</v>
      </c>
      <c r="C33" s="76" t="s">
        <v>378</v>
      </c>
      <c r="D33" s="69">
        <v>0</v>
      </c>
      <c r="E33" s="69">
        <v>0</v>
      </c>
      <c r="F33" s="47">
        <f>D33+E33</f>
        <v>0</v>
      </c>
    </row>
    <row r="34" spans="1:6" ht="34.5" customHeight="1">
      <c r="A34" s="67" t="s">
        <v>317</v>
      </c>
      <c r="B34" s="68"/>
      <c r="C34" s="76" t="s">
        <v>318</v>
      </c>
      <c r="D34" s="69">
        <f>D35+D36+D37</f>
        <v>0</v>
      </c>
      <c r="E34" s="69">
        <v>30</v>
      </c>
      <c r="F34" s="47">
        <f>-E34</f>
        <v>-30</v>
      </c>
    </row>
    <row r="35" spans="1:6" ht="34.5" customHeight="1">
      <c r="A35" s="67" t="s">
        <v>317</v>
      </c>
      <c r="B35" s="68"/>
      <c r="C35" s="76" t="s">
        <v>375</v>
      </c>
      <c r="D35" s="69">
        <v>0</v>
      </c>
      <c r="E35" s="69">
        <v>0</v>
      </c>
      <c r="F35" s="47">
        <f>-E35</f>
        <v>0</v>
      </c>
    </row>
    <row r="36" spans="1:6" ht="34.5" customHeight="1">
      <c r="A36" s="67" t="s">
        <v>317</v>
      </c>
      <c r="B36" s="68"/>
      <c r="C36" s="76" t="s">
        <v>376</v>
      </c>
      <c r="D36" s="69">
        <v>0</v>
      </c>
      <c r="E36" s="69">
        <v>30</v>
      </c>
      <c r="F36" s="47">
        <f>-E36</f>
        <v>-30</v>
      </c>
    </row>
    <row r="37" spans="1:6" ht="34.5" customHeight="1">
      <c r="A37" s="67" t="s">
        <v>317</v>
      </c>
      <c r="B37" s="68"/>
      <c r="C37" s="76" t="s">
        <v>377</v>
      </c>
      <c r="D37" s="69">
        <v>0</v>
      </c>
      <c r="E37" s="69"/>
      <c r="F37" s="47">
        <f>-E37</f>
        <v>0</v>
      </c>
    </row>
    <row r="38" spans="1:6" s="55" customFormat="1" ht="22.5" customHeight="1">
      <c r="A38" s="132" t="s">
        <v>86</v>
      </c>
      <c r="B38" s="133">
        <v>10</v>
      </c>
      <c r="C38" s="134" t="s">
        <v>169</v>
      </c>
      <c r="D38" s="92">
        <f>D39+D43</f>
        <v>2465200</v>
      </c>
      <c r="E38" s="92">
        <f>E39+E43</f>
        <v>156776.61000000002</v>
      </c>
      <c r="F38" s="88">
        <f aca="true" t="shared" si="1" ref="F38:F45">D38-E38</f>
        <v>2308423.39</v>
      </c>
    </row>
    <row r="39" spans="1:6" s="55" customFormat="1" ht="25.5" customHeight="1">
      <c r="A39" s="67" t="s">
        <v>57</v>
      </c>
      <c r="B39" s="68">
        <v>10</v>
      </c>
      <c r="C39" s="76" t="s">
        <v>132</v>
      </c>
      <c r="D39" s="69">
        <f>D40</f>
        <v>137600</v>
      </c>
      <c r="E39" s="69">
        <v>3376.85</v>
      </c>
      <c r="F39" s="47">
        <f t="shared" si="1"/>
        <v>134223.15</v>
      </c>
    </row>
    <row r="40" spans="1:6" ht="61.5" customHeight="1">
      <c r="A40" s="67" t="s">
        <v>58</v>
      </c>
      <c r="B40" s="68">
        <v>10</v>
      </c>
      <c r="C40" s="76" t="s">
        <v>133</v>
      </c>
      <c r="D40" s="69">
        <v>137600</v>
      </c>
      <c r="E40" s="69">
        <f>E41+E42</f>
        <v>3376.85</v>
      </c>
      <c r="F40" s="47">
        <f t="shared" si="1"/>
        <v>134223.15</v>
      </c>
    </row>
    <row r="41" spans="1:6" ht="61.5" customHeight="1">
      <c r="A41" s="67" t="s">
        <v>58</v>
      </c>
      <c r="B41" s="68">
        <v>10</v>
      </c>
      <c r="C41" s="76" t="s">
        <v>383</v>
      </c>
      <c r="D41" s="69">
        <v>137600</v>
      </c>
      <c r="E41" s="69">
        <v>3188.02</v>
      </c>
      <c r="F41" s="47">
        <f t="shared" si="1"/>
        <v>134411.98</v>
      </c>
    </row>
    <row r="42" spans="1:6" ht="61.5" customHeight="1">
      <c r="A42" s="67" t="s">
        <v>58</v>
      </c>
      <c r="B42" s="68">
        <v>10</v>
      </c>
      <c r="C42" s="76" t="s">
        <v>384</v>
      </c>
      <c r="D42" s="69">
        <v>0</v>
      </c>
      <c r="E42" s="69">
        <v>188.83</v>
      </c>
      <c r="F42" s="47">
        <f t="shared" si="1"/>
        <v>-188.83</v>
      </c>
    </row>
    <row r="43" spans="1:6" s="21" customFormat="1" ht="15.75" customHeight="1">
      <c r="A43" s="67" t="s">
        <v>59</v>
      </c>
      <c r="B43" s="68">
        <v>10</v>
      </c>
      <c r="C43" s="76" t="s">
        <v>134</v>
      </c>
      <c r="D43" s="69">
        <f>D44+D48</f>
        <v>2327600</v>
      </c>
      <c r="E43" s="69">
        <v>153399.76</v>
      </c>
      <c r="F43" s="47">
        <f t="shared" si="1"/>
        <v>2174200.24</v>
      </c>
    </row>
    <row r="44" spans="1:6" ht="59.25" customHeight="1">
      <c r="A44" s="67" t="s">
        <v>60</v>
      </c>
      <c r="B44" s="68">
        <v>10</v>
      </c>
      <c r="C44" s="76" t="s">
        <v>135</v>
      </c>
      <c r="D44" s="69">
        <v>2276500</v>
      </c>
      <c r="E44" s="69">
        <v>148999.01</v>
      </c>
      <c r="F44" s="47">
        <f t="shared" si="1"/>
        <v>2127500.99</v>
      </c>
    </row>
    <row r="45" spans="1:6" ht="96.75" customHeight="1">
      <c r="A45" s="67" t="s">
        <v>61</v>
      </c>
      <c r="B45" s="68">
        <v>10</v>
      </c>
      <c r="C45" s="76" t="s">
        <v>397</v>
      </c>
      <c r="D45" s="69">
        <v>2276500</v>
      </c>
      <c r="E45" s="69">
        <v>139238</v>
      </c>
      <c r="F45" s="47">
        <f t="shared" si="1"/>
        <v>2137262</v>
      </c>
    </row>
    <row r="46" spans="1:6" ht="96.75" customHeight="1">
      <c r="A46" s="67" t="s">
        <v>61</v>
      </c>
      <c r="B46" s="68">
        <v>10</v>
      </c>
      <c r="C46" s="76" t="s">
        <v>379</v>
      </c>
      <c r="D46" s="69">
        <v>0</v>
      </c>
      <c r="E46" s="69">
        <v>5817.61</v>
      </c>
      <c r="F46" s="47">
        <v>-5817.61</v>
      </c>
    </row>
    <row r="47" spans="1:6" ht="96.75" customHeight="1">
      <c r="A47" s="67" t="s">
        <v>61</v>
      </c>
      <c r="B47" s="68">
        <v>10</v>
      </c>
      <c r="C47" s="76" t="s">
        <v>385</v>
      </c>
      <c r="D47" s="69">
        <v>0</v>
      </c>
      <c r="E47" s="69">
        <v>3943.4</v>
      </c>
      <c r="F47" s="47">
        <v>-3943.4</v>
      </c>
    </row>
    <row r="48" spans="1:6" ht="62.25" customHeight="1">
      <c r="A48" s="67" t="s">
        <v>62</v>
      </c>
      <c r="B48" s="68">
        <v>10</v>
      </c>
      <c r="C48" s="76" t="s">
        <v>136</v>
      </c>
      <c r="D48" s="69">
        <v>51100</v>
      </c>
      <c r="E48" s="69">
        <v>4400.75</v>
      </c>
      <c r="F48" s="47">
        <f aca="true" t="shared" si="2" ref="F48:F55">D48-E48</f>
        <v>46699.25</v>
      </c>
    </row>
    <row r="49" spans="1:6" ht="89.25" customHeight="1">
      <c r="A49" s="67" t="s">
        <v>63</v>
      </c>
      <c r="B49" s="68">
        <v>10</v>
      </c>
      <c r="C49" s="76" t="s">
        <v>137</v>
      </c>
      <c r="D49" s="69">
        <v>51100</v>
      </c>
      <c r="E49" s="69">
        <v>4400.75</v>
      </c>
      <c r="F49" s="47">
        <f t="shared" si="2"/>
        <v>46699.25</v>
      </c>
    </row>
    <row r="50" spans="1:6" ht="89.25" customHeight="1">
      <c r="A50" s="67" t="s">
        <v>63</v>
      </c>
      <c r="B50" s="68">
        <v>10</v>
      </c>
      <c r="C50" s="76" t="s">
        <v>380</v>
      </c>
      <c r="D50" s="69">
        <v>51100</v>
      </c>
      <c r="E50" s="69">
        <v>3863.46</v>
      </c>
      <c r="F50" s="47">
        <f t="shared" si="2"/>
        <v>47236.54</v>
      </c>
    </row>
    <row r="51" spans="1:6" ht="89.25" customHeight="1">
      <c r="A51" s="67" t="s">
        <v>63</v>
      </c>
      <c r="B51" s="68">
        <v>10</v>
      </c>
      <c r="C51" s="76" t="s">
        <v>381</v>
      </c>
      <c r="D51" s="69"/>
      <c r="E51" s="69">
        <v>37.29</v>
      </c>
      <c r="F51" s="47">
        <f>D51-E51</f>
        <v>-37.29</v>
      </c>
    </row>
    <row r="52" spans="1:6" ht="89.25" customHeight="1">
      <c r="A52" s="67" t="s">
        <v>63</v>
      </c>
      <c r="B52" s="68">
        <v>10</v>
      </c>
      <c r="C52" s="76" t="s">
        <v>477</v>
      </c>
      <c r="D52" s="69"/>
      <c r="E52" s="69">
        <v>500</v>
      </c>
      <c r="F52" s="47">
        <f t="shared" si="2"/>
        <v>-500</v>
      </c>
    </row>
    <row r="53" spans="1:6" ht="23.25" customHeight="1">
      <c r="A53" s="132" t="s">
        <v>87</v>
      </c>
      <c r="B53" s="133">
        <v>10</v>
      </c>
      <c r="C53" s="134" t="s">
        <v>170</v>
      </c>
      <c r="D53" s="92">
        <v>21300</v>
      </c>
      <c r="E53" s="92">
        <v>900</v>
      </c>
      <c r="F53" s="88">
        <f t="shared" si="2"/>
        <v>20400</v>
      </c>
    </row>
    <row r="54" spans="1:6" ht="57" customHeight="1">
      <c r="A54" s="67" t="s">
        <v>88</v>
      </c>
      <c r="B54" s="68">
        <v>10</v>
      </c>
      <c r="C54" s="76" t="s">
        <v>138</v>
      </c>
      <c r="D54" s="69">
        <v>21300</v>
      </c>
      <c r="E54" s="69">
        <v>900</v>
      </c>
      <c r="F54" s="47">
        <f t="shared" si="2"/>
        <v>20400</v>
      </c>
    </row>
    <row r="55" spans="1:6" ht="67.5" customHeight="1">
      <c r="A55" s="67" t="s">
        <v>89</v>
      </c>
      <c r="B55" s="68">
        <v>10</v>
      </c>
      <c r="C55" s="76" t="s">
        <v>139</v>
      </c>
      <c r="D55" s="69">
        <v>21300</v>
      </c>
      <c r="E55" s="69">
        <v>900</v>
      </c>
      <c r="F55" s="47">
        <f t="shared" si="2"/>
        <v>20400</v>
      </c>
    </row>
    <row r="56" spans="1:6" s="21" customFormat="1" ht="47.25" customHeight="1">
      <c r="A56" s="132" t="s">
        <v>90</v>
      </c>
      <c r="B56" s="133">
        <v>10</v>
      </c>
      <c r="C56" s="134" t="s">
        <v>171</v>
      </c>
      <c r="D56" s="92">
        <f aca="true" t="shared" si="3" ref="D56:E58">D57</f>
        <v>0</v>
      </c>
      <c r="E56" s="92">
        <f t="shared" si="3"/>
        <v>0</v>
      </c>
      <c r="F56" s="88">
        <f>-E56</f>
        <v>0</v>
      </c>
    </row>
    <row r="57" spans="1:6" ht="16.5" customHeight="1">
      <c r="A57" s="67" t="s">
        <v>56</v>
      </c>
      <c r="B57" s="68">
        <v>10</v>
      </c>
      <c r="C57" s="76" t="s">
        <v>140</v>
      </c>
      <c r="D57" s="69">
        <f t="shared" si="3"/>
        <v>0</v>
      </c>
      <c r="E57" s="69">
        <f t="shared" si="3"/>
        <v>0</v>
      </c>
      <c r="F57" s="79">
        <f>-E57</f>
        <v>0</v>
      </c>
    </row>
    <row r="58" spans="1:6" ht="36" customHeight="1">
      <c r="A58" s="67" t="s">
        <v>91</v>
      </c>
      <c r="B58" s="68">
        <v>10</v>
      </c>
      <c r="C58" s="76" t="s">
        <v>141</v>
      </c>
      <c r="D58" s="69">
        <f t="shared" si="3"/>
        <v>0</v>
      </c>
      <c r="E58" s="69">
        <f t="shared" si="3"/>
        <v>0</v>
      </c>
      <c r="F58" s="79">
        <f>-E58</f>
        <v>0</v>
      </c>
    </row>
    <row r="59" spans="1:6" s="21" customFormat="1" ht="51" customHeight="1">
      <c r="A59" s="67" t="s">
        <v>92</v>
      </c>
      <c r="B59" s="68">
        <v>10</v>
      </c>
      <c r="C59" s="76" t="s">
        <v>142</v>
      </c>
      <c r="D59" s="69">
        <v>0</v>
      </c>
      <c r="E59" s="69">
        <v>0</v>
      </c>
      <c r="F59" s="79">
        <f>-E59</f>
        <v>0</v>
      </c>
    </row>
    <row r="60" spans="1:6" ht="54.75" customHeight="1">
      <c r="A60" s="132" t="s">
        <v>93</v>
      </c>
      <c r="B60" s="133">
        <v>10</v>
      </c>
      <c r="C60" s="134" t="s">
        <v>143</v>
      </c>
      <c r="D60" s="92">
        <v>1251100</v>
      </c>
      <c r="E60" s="92">
        <f>E61</f>
        <v>494739.01</v>
      </c>
      <c r="F60" s="88">
        <f aca="true" t="shared" si="4" ref="F60:F65">D60-E60</f>
        <v>756360.99</v>
      </c>
    </row>
    <row r="61" spans="1:6" ht="122.25" customHeight="1">
      <c r="A61" s="67" t="s">
        <v>94</v>
      </c>
      <c r="B61" s="68">
        <v>10</v>
      </c>
      <c r="C61" s="76" t="s">
        <v>144</v>
      </c>
      <c r="D61" s="69">
        <f>D62</f>
        <v>1206100</v>
      </c>
      <c r="E61" s="69">
        <v>494739.01</v>
      </c>
      <c r="F61" s="47">
        <f t="shared" si="4"/>
        <v>711360.99</v>
      </c>
    </row>
    <row r="62" spans="1:6" ht="81.75" customHeight="1">
      <c r="A62" s="67" t="s">
        <v>95</v>
      </c>
      <c r="B62" s="68">
        <v>10</v>
      </c>
      <c r="C62" s="76" t="s">
        <v>145</v>
      </c>
      <c r="D62" s="69">
        <f>D63</f>
        <v>1206100</v>
      </c>
      <c r="E62" s="69">
        <v>494739.01</v>
      </c>
      <c r="F62" s="47">
        <f t="shared" si="4"/>
        <v>711360.99</v>
      </c>
    </row>
    <row r="63" spans="1:6" s="21" customFormat="1" ht="96" customHeight="1">
      <c r="A63" s="67" t="s">
        <v>96</v>
      </c>
      <c r="B63" s="68">
        <v>10</v>
      </c>
      <c r="C63" s="76" t="s">
        <v>146</v>
      </c>
      <c r="D63" s="69">
        <v>1206100</v>
      </c>
      <c r="E63" s="69">
        <v>494739.01</v>
      </c>
      <c r="F63" s="47">
        <f t="shared" si="4"/>
        <v>711360.99</v>
      </c>
    </row>
    <row r="64" spans="1:6" s="21" customFormat="1" ht="96" customHeight="1">
      <c r="A64" s="67" t="s">
        <v>400</v>
      </c>
      <c r="B64" s="68"/>
      <c r="C64" s="76" t="s">
        <v>401</v>
      </c>
      <c r="D64" s="69">
        <f>D65</f>
        <v>45000</v>
      </c>
      <c r="E64" s="69">
        <f>E65</f>
        <v>0</v>
      </c>
      <c r="F64" s="47">
        <f t="shared" si="4"/>
        <v>45000</v>
      </c>
    </row>
    <row r="65" spans="1:6" s="21" customFormat="1" ht="96" customHeight="1">
      <c r="A65" s="67" t="s">
        <v>400</v>
      </c>
      <c r="B65" s="68"/>
      <c r="C65" s="76" t="s">
        <v>402</v>
      </c>
      <c r="D65" s="69">
        <v>45000</v>
      </c>
      <c r="E65" s="69">
        <v>0</v>
      </c>
      <c r="F65" s="47">
        <f t="shared" si="4"/>
        <v>45000</v>
      </c>
    </row>
    <row r="66" spans="1:6" ht="42" customHeight="1">
      <c r="A66" s="132" t="s">
        <v>97</v>
      </c>
      <c r="B66" s="133">
        <v>10</v>
      </c>
      <c r="C66" s="134" t="s">
        <v>147</v>
      </c>
      <c r="D66" s="92">
        <f>D67</f>
        <v>221400</v>
      </c>
      <c r="E66" s="92">
        <v>1402762.45</v>
      </c>
      <c r="F66" s="88">
        <f aca="true" t="shared" si="5" ref="F66:F72">D66-E66</f>
        <v>-1181362.45</v>
      </c>
    </row>
    <row r="67" spans="1:6" ht="69.75" customHeight="1">
      <c r="A67" s="67" t="s">
        <v>98</v>
      </c>
      <c r="B67" s="68">
        <v>10</v>
      </c>
      <c r="C67" s="76" t="s">
        <v>148</v>
      </c>
      <c r="D67" s="69">
        <f>D68</f>
        <v>221400</v>
      </c>
      <c r="E67" s="69">
        <v>1402762.45</v>
      </c>
      <c r="F67" s="47">
        <f t="shared" si="5"/>
        <v>-1181362.45</v>
      </c>
    </row>
    <row r="68" spans="1:6" ht="50.25" customHeight="1">
      <c r="A68" s="67" t="s">
        <v>99</v>
      </c>
      <c r="B68" s="68">
        <v>10</v>
      </c>
      <c r="C68" s="76" t="s">
        <v>149</v>
      </c>
      <c r="D68" s="69">
        <f>D69</f>
        <v>221400</v>
      </c>
      <c r="E68" s="69">
        <v>1402762.45</v>
      </c>
      <c r="F68" s="47">
        <f t="shared" si="5"/>
        <v>-1181362.45</v>
      </c>
    </row>
    <row r="69" spans="1:6" ht="61.5" customHeight="1">
      <c r="A69" s="67" t="s">
        <v>64</v>
      </c>
      <c r="B69" s="68">
        <v>10</v>
      </c>
      <c r="C69" s="76" t="s">
        <v>150</v>
      </c>
      <c r="D69" s="69">
        <v>221400</v>
      </c>
      <c r="E69" s="69">
        <v>1402762.45</v>
      </c>
      <c r="F69" s="47">
        <f t="shared" si="5"/>
        <v>-1181362.45</v>
      </c>
    </row>
    <row r="70" spans="1:6" s="57" customFormat="1" ht="33" customHeight="1">
      <c r="A70" s="150" t="s">
        <v>403</v>
      </c>
      <c r="B70" s="133">
        <v>10</v>
      </c>
      <c r="C70" s="149" t="s">
        <v>404</v>
      </c>
      <c r="D70" s="92">
        <v>4600</v>
      </c>
      <c r="E70" s="92">
        <f>E71</f>
        <v>0</v>
      </c>
      <c r="F70" s="88">
        <f t="shared" si="5"/>
        <v>4600</v>
      </c>
    </row>
    <row r="71" spans="1:6" ht="61.5" customHeight="1">
      <c r="A71" s="67" t="s">
        <v>405</v>
      </c>
      <c r="B71" s="68">
        <v>10</v>
      </c>
      <c r="C71" s="76" t="s">
        <v>406</v>
      </c>
      <c r="D71" s="69">
        <v>4600</v>
      </c>
      <c r="E71" s="69">
        <f>E72</f>
        <v>0</v>
      </c>
      <c r="F71" s="47">
        <f t="shared" si="5"/>
        <v>4600</v>
      </c>
    </row>
    <row r="72" spans="1:8" ht="61.5" customHeight="1">
      <c r="A72" s="67" t="s">
        <v>407</v>
      </c>
      <c r="B72" s="68"/>
      <c r="C72" s="76" t="s">
        <v>408</v>
      </c>
      <c r="D72" s="69">
        <f>D71</f>
        <v>4600</v>
      </c>
      <c r="E72" s="69">
        <v>0</v>
      </c>
      <c r="F72" s="47">
        <f t="shared" si="5"/>
        <v>4600</v>
      </c>
      <c r="H72" s="148"/>
    </row>
    <row r="73" spans="1:6" ht="22.5" customHeight="1">
      <c r="A73" s="132" t="s">
        <v>100</v>
      </c>
      <c r="B73" s="133">
        <v>10</v>
      </c>
      <c r="C73" s="134" t="s">
        <v>151</v>
      </c>
      <c r="D73" s="135">
        <f>D74</f>
        <v>0</v>
      </c>
      <c r="E73" s="92">
        <v>39098.75</v>
      </c>
      <c r="F73" s="135">
        <v>-39098.75</v>
      </c>
    </row>
    <row r="74" spans="1:6" ht="18.75" customHeight="1">
      <c r="A74" s="67" t="s">
        <v>72</v>
      </c>
      <c r="B74" s="68">
        <v>10</v>
      </c>
      <c r="C74" s="76" t="s">
        <v>152</v>
      </c>
      <c r="D74" s="131">
        <v>0</v>
      </c>
      <c r="E74" s="69">
        <v>39098.75</v>
      </c>
      <c r="F74" s="131">
        <v>-39098.75</v>
      </c>
    </row>
    <row r="75" spans="1:6" s="21" customFormat="1" ht="22.5" customHeight="1">
      <c r="A75" s="67" t="s">
        <v>73</v>
      </c>
      <c r="B75" s="68">
        <v>10</v>
      </c>
      <c r="C75" s="76" t="s">
        <v>153</v>
      </c>
      <c r="D75" s="131">
        <v>0</v>
      </c>
      <c r="E75" s="69">
        <v>39098.75</v>
      </c>
      <c r="F75" s="131">
        <f>D75-E75</f>
        <v>-39098.75</v>
      </c>
    </row>
    <row r="76" spans="1:6" ht="21.75" customHeight="1">
      <c r="A76" s="67" t="s">
        <v>101</v>
      </c>
      <c r="B76" s="68">
        <v>10</v>
      </c>
      <c r="C76" s="76" t="s">
        <v>157</v>
      </c>
      <c r="D76" s="69">
        <f>D77</f>
        <v>20693200</v>
      </c>
      <c r="E76" s="69">
        <v>1149500</v>
      </c>
      <c r="F76" s="47">
        <f aca="true" t="shared" si="6" ref="F76:F82">D76-E76</f>
        <v>19543700</v>
      </c>
    </row>
    <row r="77" spans="1:6" ht="45.75" customHeight="1">
      <c r="A77" s="67" t="s">
        <v>102</v>
      </c>
      <c r="B77" s="68">
        <v>10</v>
      </c>
      <c r="C77" s="76" t="s">
        <v>154</v>
      </c>
      <c r="D77" s="69">
        <f>D78+D81+D86</f>
        <v>20693200</v>
      </c>
      <c r="E77" s="69">
        <v>1149500</v>
      </c>
      <c r="F77" s="47">
        <f t="shared" si="6"/>
        <v>19543700</v>
      </c>
    </row>
    <row r="78" spans="1:6" ht="45.75" customHeight="1">
      <c r="A78" s="67" t="s">
        <v>65</v>
      </c>
      <c r="B78" s="68">
        <v>10</v>
      </c>
      <c r="C78" s="76" t="s">
        <v>155</v>
      </c>
      <c r="D78" s="69">
        <v>3352300</v>
      </c>
      <c r="E78" s="69">
        <v>1000000</v>
      </c>
      <c r="F78" s="47">
        <f t="shared" si="6"/>
        <v>2352300</v>
      </c>
    </row>
    <row r="79" spans="1:6" s="21" customFormat="1" ht="25.5" customHeight="1">
      <c r="A79" s="67" t="s">
        <v>103</v>
      </c>
      <c r="B79" s="68">
        <v>10</v>
      </c>
      <c r="C79" s="76" t="s">
        <v>156</v>
      </c>
      <c r="D79" s="69">
        <v>3352300</v>
      </c>
      <c r="E79" s="69">
        <v>1000000</v>
      </c>
      <c r="F79" s="47">
        <f t="shared" si="6"/>
        <v>2352300</v>
      </c>
    </row>
    <row r="80" spans="1:6" ht="36.75" customHeight="1">
      <c r="A80" s="67" t="s">
        <v>104</v>
      </c>
      <c r="B80" s="68">
        <v>10</v>
      </c>
      <c r="C80" s="76" t="s">
        <v>158</v>
      </c>
      <c r="D80" s="69">
        <v>3352300</v>
      </c>
      <c r="E80" s="69">
        <v>1000000</v>
      </c>
      <c r="F80" s="47">
        <f t="shared" si="6"/>
        <v>2352300</v>
      </c>
    </row>
    <row r="81" spans="1:6" ht="24.75" customHeight="1">
      <c r="A81" s="67" t="s">
        <v>66</v>
      </c>
      <c r="B81" s="68">
        <v>10</v>
      </c>
      <c r="C81" s="76" t="s">
        <v>159</v>
      </c>
      <c r="D81" s="69">
        <f>D82+D84</f>
        <v>149500</v>
      </c>
      <c r="E81" s="69">
        <f>E82+E84</f>
        <v>149500</v>
      </c>
      <c r="F81" s="46">
        <f t="shared" si="6"/>
        <v>0</v>
      </c>
    </row>
    <row r="82" spans="1:6" s="21" customFormat="1" ht="48.75" customHeight="1">
      <c r="A82" s="67" t="s">
        <v>105</v>
      </c>
      <c r="B82" s="68">
        <v>10</v>
      </c>
      <c r="C82" s="76" t="s">
        <v>160</v>
      </c>
      <c r="D82" s="151" t="s">
        <v>409</v>
      </c>
      <c r="E82" s="69">
        <f>E83</f>
        <v>149300</v>
      </c>
      <c r="F82" s="46">
        <f t="shared" si="6"/>
        <v>0</v>
      </c>
    </row>
    <row r="83" spans="1:6" ht="50.25" customHeight="1">
      <c r="A83" s="67" t="s">
        <v>67</v>
      </c>
      <c r="B83" s="68">
        <v>10</v>
      </c>
      <c r="C83" s="76" t="s">
        <v>161</v>
      </c>
      <c r="D83" s="151" t="s">
        <v>409</v>
      </c>
      <c r="E83" s="69">
        <v>149300</v>
      </c>
      <c r="F83" s="45" t="s">
        <v>478</v>
      </c>
    </row>
    <row r="84" spans="1:6" ht="43.5" customHeight="1">
      <c r="A84" s="67" t="s">
        <v>71</v>
      </c>
      <c r="B84" s="68">
        <v>10</v>
      </c>
      <c r="C84" s="76" t="s">
        <v>162</v>
      </c>
      <c r="D84" s="69">
        <v>200</v>
      </c>
      <c r="E84" s="69">
        <f>E85</f>
        <v>200</v>
      </c>
      <c r="F84" s="46">
        <f aca="true" t="shared" si="7" ref="F84:F90">D84-E84</f>
        <v>0</v>
      </c>
    </row>
    <row r="85" spans="1:6" ht="45" customHeight="1">
      <c r="A85" s="67" t="s">
        <v>106</v>
      </c>
      <c r="B85" s="68">
        <v>10</v>
      </c>
      <c r="C85" s="76" t="s">
        <v>163</v>
      </c>
      <c r="D85" s="151" t="s">
        <v>410</v>
      </c>
      <c r="E85" s="69">
        <v>200</v>
      </c>
      <c r="F85" s="46">
        <f t="shared" si="7"/>
        <v>0</v>
      </c>
    </row>
    <row r="86" spans="1:6" ht="21" customHeight="1">
      <c r="A86" s="67" t="s">
        <v>68</v>
      </c>
      <c r="B86" s="68">
        <v>10</v>
      </c>
      <c r="C86" s="76" t="s">
        <v>164</v>
      </c>
      <c r="D86" s="69">
        <v>17191400</v>
      </c>
      <c r="E86" s="69">
        <f>E87</f>
        <v>0</v>
      </c>
      <c r="F86" s="47">
        <f t="shared" si="7"/>
        <v>17191400</v>
      </c>
    </row>
    <row r="87" spans="1:6" ht="27.75" customHeight="1">
      <c r="A87" s="67" t="s">
        <v>69</v>
      </c>
      <c r="B87" s="68">
        <v>10</v>
      </c>
      <c r="C87" s="76" t="s">
        <v>165</v>
      </c>
      <c r="D87" s="69">
        <v>17191400</v>
      </c>
      <c r="E87" s="69">
        <f>E88</f>
        <v>0</v>
      </c>
      <c r="F87" s="47">
        <f t="shared" si="7"/>
        <v>17191400</v>
      </c>
    </row>
    <row r="88" spans="1:6" ht="30.75" customHeight="1">
      <c r="A88" s="67" t="s">
        <v>70</v>
      </c>
      <c r="B88" s="68">
        <v>10</v>
      </c>
      <c r="C88" s="76" t="s">
        <v>166</v>
      </c>
      <c r="D88" s="69">
        <v>17191400</v>
      </c>
      <c r="E88" s="69">
        <f>F88</f>
        <v>0</v>
      </c>
      <c r="F88" s="47">
        <f t="shared" si="7"/>
        <v>17191400</v>
      </c>
    </row>
    <row r="89" spans="1:6" ht="22.5" customHeight="1" thickBot="1">
      <c r="A89" s="43" t="s">
        <v>172</v>
      </c>
      <c r="B89" s="145"/>
      <c r="C89" s="76" t="s">
        <v>157</v>
      </c>
      <c r="D89" s="14">
        <f>D76</f>
        <v>20693200</v>
      </c>
      <c r="E89" s="69">
        <v>1149500</v>
      </c>
      <c r="F89" s="6">
        <f t="shared" si="7"/>
        <v>19543700</v>
      </c>
    </row>
    <row r="90" spans="1:6" ht="15.75" customHeight="1">
      <c r="A90" s="43" t="s">
        <v>174</v>
      </c>
      <c r="B90" s="144"/>
      <c r="C90" s="13" t="s">
        <v>173</v>
      </c>
      <c r="D90" s="66">
        <v>25373800</v>
      </c>
      <c r="E90" s="66">
        <v>3295057.95</v>
      </c>
      <c r="F90" s="47">
        <f t="shared" si="7"/>
        <v>22078742.05</v>
      </c>
    </row>
    <row r="91" spans="1:6" ht="22.5" customHeight="1" hidden="1">
      <c r="A91" s="20"/>
      <c r="B91" s="38"/>
      <c r="C91" s="13"/>
      <c r="D91" s="14"/>
      <c r="E91" s="5"/>
      <c r="F91" s="14"/>
    </row>
    <row r="92" spans="1:6" ht="24.75" customHeight="1" hidden="1">
      <c r="A92" s="20"/>
      <c r="B92" s="38"/>
      <c r="C92" s="13"/>
      <c r="D92" s="14"/>
      <c r="E92" s="5"/>
      <c r="F92" s="14"/>
    </row>
    <row r="93" spans="1:6" ht="18" customHeight="1" hidden="1">
      <c r="A93" s="39"/>
      <c r="B93" s="40"/>
      <c r="C93" s="41"/>
      <c r="D93" s="25"/>
      <c r="E93" s="25"/>
      <c r="F93" s="42"/>
    </row>
    <row r="94" spans="1:6" ht="35.25" customHeight="1" hidden="1">
      <c r="A94" s="43"/>
      <c r="B94" s="44"/>
      <c r="C94" s="45"/>
      <c r="D94" s="46"/>
      <c r="E94" s="47"/>
      <c r="F94" s="47"/>
    </row>
    <row r="95" spans="1:6" ht="45" customHeight="1" hidden="1">
      <c r="A95" s="43"/>
      <c r="B95" s="44"/>
      <c r="C95" s="45"/>
      <c r="D95" s="46"/>
      <c r="E95" s="47"/>
      <c r="F95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showGridLines="0" workbookViewId="0" topLeftCell="A142">
      <selection activeCell="H197" sqref="H197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175</v>
      </c>
      <c r="B7" s="127">
        <v>200</v>
      </c>
      <c r="C7" s="128" t="s">
        <v>176</v>
      </c>
      <c r="D7" s="158" t="s">
        <v>473</v>
      </c>
      <c r="E7" s="129">
        <f>E10+E20+E82+E111+E153</f>
        <v>870606.1200000001</v>
      </c>
      <c r="F7" s="130">
        <f aca="true" t="shared" si="0" ref="F7:F12">D7-E7</f>
        <v>24503193.88</v>
      </c>
      <c r="G7" s="19"/>
    </row>
    <row r="8" spans="1:7" ht="26.25" customHeight="1">
      <c r="A8" s="124" t="s">
        <v>336</v>
      </c>
      <c r="B8" s="85"/>
      <c r="C8" s="86" t="s">
        <v>178</v>
      </c>
      <c r="D8" s="125">
        <f>D9+D50+D74+D82+D91+D111+D139+D153+D170+D174</f>
        <v>25361800</v>
      </c>
      <c r="E8" s="125">
        <v>870606.12</v>
      </c>
      <c r="F8" s="125">
        <f t="shared" si="0"/>
        <v>24491193.88</v>
      </c>
      <c r="G8" s="19"/>
    </row>
    <row r="9" spans="1:6" ht="22.5" customHeight="1">
      <c r="A9" s="111" t="s">
        <v>272</v>
      </c>
      <c r="B9" s="68">
        <v>200</v>
      </c>
      <c r="C9" s="76" t="s">
        <v>179</v>
      </c>
      <c r="D9" s="69">
        <f>D10+D20</f>
        <v>3589900</v>
      </c>
      <c r="E9" s="69">
        <f>E10+E20</f>
        <v>397907.42000000004</v>
      </c>
      <c r="F9" s="69">
        <f t="shared" si="0"/>
        <v>3191992.58</v>
      </c>
    </row>
    <row r="10" spans="1:6" ht="42" customHeight="1">
      <c r="A10" s="107" t="s">
        <v>177</v>
      </c>
      <c r="B10" s="68">
        <v>200</v>
      </c>
      <c r="C10" s="76" t="s">
        <v>180</v>
      </c>
      <c r="D10" s="69">
        <f>D11</f>
        <v>626100</v>
      </c>
      <c r="E10" s="69">
        <v>64067.72</v>
      </c>
      <c r="F10" s="69">
        <f t="shared" si="0"/>
        <v>562032.28</v>
      </c>
    </row>
    <row r="11" spans="1:6" ht="47.25" customHeight="1">
      <c r="A11" s="99" t="s">
        <v>296</v>
      </c>
      <c r="B11" s="68">
        <v>200</v>
      </c>
      <c r="C11" s="76" t="s">
        <v>280</v>
      </c>
      <c r="D11" s="69">
        <f>D12</f>
        <v>626100</v>
      </c>
      <c r="E11" s="69">
        <v>64067.72</v>
      </c>
      <c r="F11" s="69">
        <f t="shared" si="0"/>
        <v>562032.28</v>
      </c>
    </row>
    <row r="12" spans="1:7" ht="23.25" customHeight="1">
      <c r="A12" s="100" t="s">
        <v>297</v>
      </c>
      <c r="B12" s="68">
        <v>200</v>
      </c>
      <c r="C12" s="45" t="s">
        <v>181</v>
      </c>
      <c r="D12" s="77">
        <f>D13+D18</f>
        <v>626100</v>
      </c>
      <c r="E12" s="77">
        <v>64067.72</v>
      </c>
      <c r="F12" s="77">
        <f t="shared" si="0"/>
        <v>562032.28</v>
      </c>
      <c r="G12" s="19"/>
    </row>
    <row r="13" spans="1:7" ht="15.75" customHeight="1">
      <c r="A13" s="100" t="s">
        <v>291</v>
      </c>
      <c r="B13" s="68">
        <v>200</v>
      </c>
      <c r="C13" s="45" t="s">
        <v>183</v>
      </c>
      <c r="D13" s="79">
        <f>D14</f>
        <v>606800</v>
      </c>
      <c r="E13" s="79">
        <v>64067.72</v>
      </c>
      <c r="F13" s="79">
        <f aca="true" t="shared" si="1" ref="F13:F19">D13-E13</f>
        <v>542732.28</v>
      </c>
      <c r="G13" s="19"/>
    </row>
    <row r="14" spans="1:6" ht="20.25" customHeight="1">
      <c r="A14" s="95" t="s">
        <v>254</v>
      </c>
      <c r="B14" s="68">
        <v>200</v>
      </c>
      <c r="C14" s="45" t="s">
        <v>182</v>
      </c>
      <c r="D14" s="79">
        <f>D15+D16</f>
        <v>606800</v>
      </c>
      <c r="E14" s="79">
        <v>64067.72</v>
      </c>
      <c r="F14" s="79">
        <f t="shared" si="1"/>
        <v>542732.28</v>
      </c>
    </row>
    <row r="15" spans="1:6" s="93" customFormat="1" ht="12" customHeight="1">
      <c r="A15" s="123" t="s">
        <v>255</v>
      </c>
      <c r="B15" s="133">
        <v>200</v>
      </c>
      <c r="C15" s="87" t="s">
        <v>184</v>
      </c>
      <c r="D15" s="88">
        <v>467300</v>
      </c>
      <c r="E15" s="88">
        <v>64067.72</v>
      </c>
      <c r="F15" s="88">
        <f t="shared" si="1"/>
        <v>403232.28</v>
      </c>
    </row>
    <row r="16" spans="1:7" s="93" customFormat="1" ht="21.75" customHeight="1">
      <c r="A16" s="123" t="s">
        <v>257</v>
      </c>
      <c r="B16" s="133">
        <v>200</v>
      </c>
      <c r="C16" s="87" t="s">
        <v>185</v>
      </c>
      <c r="D16" s="88">
        <v>139500</v>
      </c>
      <c r="E16" s="88">
        <v>0</v>
      </c>
      <c r="F16" s="88">
        <f t="shared" si="1"/>
        <v>139500</v>
      </c>
      <c r="G16" s="94"/>
    </row>
    <row r="17" spans="1:6" s="21" customFormat="1" ht="15" customHeight="1">
      <c r="A17" s="100" t="s">
        <v>292</v>
      </c>
      <c r="B17" s="68">
        <v>200</v>
      </c>
      <c r="C17" s="45" t="s">
        <v>186</v>
      </c>
      <c r="D17" s="79">
        <f>D18</f>
        <v>19300</v>
      </c>
      <c r="E17" s="79">
        <f>E18</f>
        <v>0</v>
      </c>
      <c r="F17" s="79">
        <f t="shared" si="1"/>
        <v>19300</v>
      </c>
    </row>
    <row r="18" spans="1:6" s="21" customFormat="1" ht="24" customHeight="1">
      <c r="A18" s="95" t="s">
        <v>254</v>
      </c>
      <c r="B18" s="68">
        <v>200</v>
      </c>
      <c r="C18" s="45" t="s">
        <v>187</v>
      </c>
      <c r="D18" s="47">
        <f>D19</f>
        <v>19300</v>
      </c>
      <c r="E18" s="47">
        <f>E19</f>
        <v>0</v>
      </c>
      <c r="F18" s="47">
        <f t="shared" si="1"/>
        <v>19300</v>
      </c>
    </row>
    <row r="19" spans="1:6" s="93" customFormat="1" ht="15" customHeight="1">
      <c r="A19" s="123" t="s">
        <v>256</v>
      </c>
      <c r="B19" s="133">
        <v>200</v>
      </c>
      <c r="C19" s="87" t="s">
        <v>188</v>
      </c>
      <c r="D19" s="88">
        <v>19300</v>
      </c>
      <c r="E19" s="88">
        <v>0</v>
      </c>
      <c r="F19" s="88">
        <f t="shared" si="1"/>
        <v>19300</v>
      </c>
    </row>
    <row r="20" spans="1:7" ht="71.25" customHeight="1">
      <c r="A20" s="100" t="s">
        <v>298</v>
      </c>
      <c r="B20" s="68">
        <v>200</v>
      </c>
      <c r="C20" s="45" t="s">
        <v>189</v>
      </c>
      <c r="D20" s="47">
        <f>D21+D43</f>
        <v>2963800</v>
      </c>
      <c r="E20" s="47">
        <f>E21+E43</f>
        <v>333839.7</v>
      </c>
      <c r="F20" s="47">
        <f aca="true" t="shared" si="2" ref="F20:F42">D20-E20</f>
        <v>2629960.3</v>
      </c>
      <c r="G20" s="19"/>
    </row>
    <row r="21" spans="1:7" ht="15" customHeight="1">
      <c r="A21" s="99" t="s">
        <v>296</v>
      </c>
      <c r="B21" s="68">
        <v>200</v>
      </c>
      <c r="C21" s="45" t="s">
        <v>281</v>
      </c>
      <c r="D21" s="47">
        <f>D22</f>
        <v>2963600</v>
      </c>
      <c r="E21" s="47">
        <f>E22</f>
        <v>333839.7</v>
      </c>
      <c r="F21" s="47">
        <f t="shared" si="2"/>
        <v>2629760.3</v>
      </c>
      <c r="G21" s="19"/>
    </row>
    <row r="22" spans="1:6" ht="18.75" customHeight="1">
      <c r="A22" s="100" t="s">
        <v>299</v>
      </c>
      <c r="B22" s="68">
        <v>200</v>
      </c>
      <c r="C22" s="45" t="s">
        <v>190</v>
      </c>
      <c r="D22" s="47">
        <f>D23+D27+D30+D33+D41</f>
        <v>2963600</v>
      </c>
      <c r="E22" s="47">
        <f>E23+E27+E30+E33+E41</f>
        <v>333839.7</v>
      </c>
      <c r="F22" s="47">
        <f t="shared" si="2"/>
        <v>2629760.3</v>
      </c>
    </row>
    <row r="23" spans="1:6" ht="15.75" customHeight="1">
      <c r="A23" s="100" t="s">
        <v>291</v>
      </c>
      <c r="B23" s="68">
        <v>200</v>
      </c>
      <c r="C23" s="45" t="s">
        <v>191</v>
      </c>
      <c r="D23" s="79">
        <f>D24</f>
        <v>2411200</v>
      </c>
      <c r="E23" s="79">
        <v>268748.24</v>
      </c>
      <c r="F23" s="79">
        <f t="shared" si="2"/>
        <v>2142451.76</v>
      </c>
    </row>
    <row r="24" spans="1:6" ht="21.75" customHeight="1">
      <c r="A24" s="95" t="s">
        <v>254</v>
      </c>
      <c r="B24" s="68">
        <v>200</v>
      </c>
      <c r="C24" s="45" t="s">
        <v>192</v>
      </c>
      <c r="D24" s="47">
        <f>D25+D26</f>
        <v>2411200</v>
      </c>
      <c r="E24" s="47">
        <v>268748.24</v>
      </c>
      <c r="F24" s="47">
        <f t="shared" si="2"/>
        <v>2142451.76</v>
      </c>
    </row>
    <row r="25" spans="1:6" s="91" customFormat="1" ht="14.25" customHeight="1">
      <c r="A25" s="123" t="s">
        <v>255</v>
      </c>
      <c r="B25" s="133">
        <v>200</v>
      </c>
      <c r="C25" s="87" t="s">
        <v>193</v>
      </c>
      <c r="D25" s="88">
        <v>1852300</v>
      </c>
      <c r="E25" s="88">
        <v>268748.24</v>
      </c>
      <c r="F25" s="88">
        <f t="shared" si="2"/>
        <v>1583551.76</v>
      </c>
    </row>
    <row r="26" spans="1:6" s="91" customFormat="1" ht="23.25" customHeight="1">
      <c r="A26" s="123" t="s">
        <v>257</v>
      </c>
      <c r="B26" s="133">
        <v>200</v>
      </c>
      <c r="C26" s="87" t="s">
        <v>258</v>
      </c>
      <c r="D26" s="88">
        <v>558900</v>
      </c>
      <c r="E26" s="88">
        <v>0</v>
      </c>
      <c r="F26" s="88">
        <f t="shared" si="2"/>
        <v>558900</v>
      </c>
    </row>
    <row r="27" spans="1:6" s="91" customFormat="1" ht="24.75" customHeight="1">
      <c r="A27" s="100" t="s">
        <v>292</v>
      </c>
      <c r="B27" s="68">
        <v>200</v>
      </c>
      <c r="C27" s="90" t="s">
        <v>194</v>
      </c>
      <c r="D27" s="79">
        <f>D28</f>
        <v>76700</v>
      </c>
      <c r="E27" s="79">
        <f>E28</f>
        <v>0</v>
      </c>
      <c r="F27" s="79">
        <f t="shared" si="2"/>
        <v>76700</v>
      </c>
    </row>
    <row r="28" spans="1:6" ht="23.25" customHeight="1">
      <c r="A28" s="95" t="s">
        <v>254</v>
      </c>
      <c r="B28" s="68">
        <v>200</v>
      </c>
      <c r="C28" s="45" t="s">
        <v>195</v>
      </c>
      <c r="D28" s="47">
        <f>D29</f>
        <v>76700</v>
      </c>
      <c r="E28" s="47">
        <f>E29</f>
        <v>0</v>
      </c>
      <c r="F28" s="47">
        <f t="shared" si="2"/>
        <v>76700</v>
      </c>
    </row>
    <row r="29" spans="1:6" s="91" customFormat="1" ht="15" customHeight="1">
      <c r="A29" s="123" t="s">
        <v>256</v>
      </c>
      <c r="B29" s="133">
        <v>200</v>
      </c>
      <c r="C29" s="87" t="s">
        <v>196</v>
      </c>
      <c r="D29" s="88">
        <v>76700</v>
      </c>
      <c r="E29" s="88">
        <v>0</v>
      </c>
      <c r="F29" s="88">
        <f>D29-E29</f>
        <v>76700</v>
      </c>
    </row>
    <row r="30" spans="1:6" s="91" customFormat="1" ht="15" customHeight="1">
      <c r="A30" s="100" t="s">
        <v>293</v>
      </c>
      <c r="B30" s="68">
        <v>200</v>
      </c>
      <c r="C30" s="90" t="s">
        <v>259</v>
      </c>
      <c r="D30" s="79">
        <f>D31</f>
        <v>43700</v>
      </c>
      <c r="E30" s="79">
        <v>4885.75</v>
      </c>
      <c r="F30" s="79">
        <f t="shared" si="2"/>
        <v>38814.25</v>
      </c>
    </row>
    <row r="31" spans="1:6" ht="15" customHeight="1">
      <c r="A31" s="95" t="s">
        <v>260</v>
      </c>
      <c r="B31" s="68">
        <v>200</v>
      </c>
      <c r="C31" s="45" t="s">
        <v>197</v>
      </c>
      <c r="D31" s="47">
        <f>D32</f>
        <v>43700</v>
      </c>
      <c r="E31" s="47">
        <v>4885.75</v>
      </c>
      <c r="F31" s="47">
        <f t="shared" si="2"/>
        <v>38814.25</v>
      </c>
    </row>
    <row r="32" spans="1:6" s="91" customFormat="1" ht="15" customHeight="1">
      <c r="A32" s="123" t="s">
        <v>263</v>
      </c>
      <c r="B32" s="133">
        <v>200</v>
      </c>
      <c r="C32" s="87" t="s">
        <v>198</v>
      </c>
      <c r="D32" s="88">
        <v>43700</v>
      </c>
      <c r="E32" s="88">
        <v>4885.75</v>
      </c>
      <c r="F32" s="88">
        <f t="shared" si="2"/>
        <v>38814.25</v>
      </c>
    </row>
    <row r="33" spans="1:6" ht="35.25" customHeight="1">
      <c r="A33" s="100" t="s">
        <v>279</v>
      </c>
      <c r="B33" s="68">
        <v>200</v>
      </c>
      <c r="C33" s="45" t="s">
        <v>199</v>
      </c>
      <c r="D33" s="47">
        <f>D34+D38</f>
        <v>426000</v>
      </c>
      <c r="E33" s="47">
        <f>E34+E38</f>
        <v>60205.71</v>
      </c>
      <c r="F33" s="47">
        <f t="shared" si="2"/>
        <v>365794.29</v>
      </c>
    </row>
    <row r="34" spans="1:6" ht="16.5" customHeight="1">
      <c r="A34" s="95" t="s">
        <v>260</v>
      </c>
      <c r="B34" s="68">
        <v>200</v>
      </c>
      <c r="C34" s="45" t="s">
        <v>200</v>
      </c>
      <c r="D34" s="47">
        <f>D35+D36+D37</f>
        <v>240000</v>
      </c>
      <c r="E34" s="47">
        <f>E35+E36+E37</f>
        <v>34677.71</v>
      </c>
      <c r="F34" s="47">
        <f t="shared" si="2"/>
        <v>205322.29</v>
      </c>
    </row>
    <row r="35" spans="1:6" s="91" customFormat="1" ht="13.5" customHeight="1">
      <c r="A35" s="123" t="s">
        <v>264</v>
      </c>
      <c r="B35" s="133">
        <v>200</v>
      </c>
      <c r="C35" s="87" t="s">
        <v>319</v>
      </c>
      <c r="D35" s="88">
        <v>165000</v>
      </c>
      <c r="E35" s="88">
        <v>34677.71</v>
      </c>
      <c r="F35" s="88">
        <f t="shared" si="2"/>
        <v>130322.29000000001</v>
      </c>
    </row>
    <row r="36" spans="1:6" s="91" customFormat="1" ht="22.5" customHeight="1">
      <c r="A36" s="123" t="s">
        <v>265</v>
      </c>
      <c r="B36" s="133">
        <v>200</v>
      </c>
      <c r="C36" s="87" t="s">
        <v>201</v>
      </c>
      <c r="D36" s="88">
        <v>19200</v>
      </c>
      <c r="E36" s="88">
        <v>0</v>
      </c>
      <c r="F36" s="88">
        <f t="shared" si="2"/>
        <v>19200</v>
      </c>
    </row>
    <row r="37" spans="1:6" s="91" customFormat="1" ht="14.25" customHeight="1">
      <c r="A37" s="123" t="s">
        <v>266</v>
      </c>
      <c r="B37" s="133">
        <v>200</v>
      </c>
      <c r="C37" s="87" t="s">
        <v>202</v>
      </c>
      <c r="D37" s="88">
        <v>55800</v>
      </c>
      <c r="E37" s="88">
        <v>0</v>
      </c>
      <c r="F37" s="88">
        <f t="shared" si="2"/>
        <v>55800</v>
      </c>
    </row>
    <row r="38" spans="1:6" ht="17.25" customHeight="1">
      <c r="A38" s="95" t="s">
        <v>270</v>
      </c>
      <c r="B38" s="68">
        <v>200</v>
      </c>
      <c r="C38" s="45" t="s">
        <v>203</v>
      </c>
      <c r="D38" s="47">
        <v>186000</v>
      </c>
      <c r="E38" s="47">
        <f>E39+E40</f>
        <v>25528</v>
      </c>
      <c r="F38" s="47">
        <f t="shared" si="2"/>
        <v>160472</v>
      </c>
    </row>
    <row r="39" spans="1:6" ht="24.75" customHeight="1">
      <c r="A39" s="123" t="s">
        <v>338</v>
      </c>
      <c r="B39" s="133">
        <v>200</v>
      </c>
      <c r="C39" s="87" t="s">
        <v>474</v>
      </c>
      <c r="D39" s="88">
        <v>22700</v>
      </c>
      <c r="E39" s="88">
        <v>22638</v>
      </c>
      <c r="F39" s="88">
        <f>D39-E39</f>
        <v>62</v>
      </c>
    </row>
    <row r="40" spans="1:6" s="91" customFormat="1" ht="24.75" customHeight="1">
      <c r="A40" s="123" t="s">
        <v>271</v>
      </c>
      <c r="B40" s="133">
        <v>200</v>
      </c>
      <c r="C40" s="87" t="s">
        <v>204</v>
      </c>
      <c r="D40" s="88">
        <v>163300</v>
      </c>
      <c r="E40" s="88">
        <v>2890</v>
      </c>
      <c r="F40" s="88">
        <f t="shared" si="2"/>
        <v>160410</v>
      </c>
    </row>
    <row r="41" spans="1:6" ht="23.25" customHeight="1">
      <c r="A41" s="100" t="s">
        <v>294</v>
      </c>
      <c r="B41" s="68">
        <v>200</v>
      </c>
      <c r="C41" s="45" t="s">
        <v>208</v>
      </c>
      <c r="D41" s="47">
        <f>D42</f>
        <v>6000</v>
      </c>
      <c r="E41" s="47">
        <f>E42</f>
        <v>0</v>
      </c>
      <c r="F41" s="47">
        <f t="shared" si="2"/>
        <v>6000</v>
      </c>
    </row>
    <row r="42" spans="1:6" s="91" customFormat="1" ht="15" customHeight="1">
      <c r="A42" s="123" t="s">
        <v>269</v>
      </c>
      <c r="B42" s="133">
        <v>200</v>
      </c>
      <c r="C42" s="87" t="s">
        <v>209</v>
      </c>
      <c r="D42" s="88">
        <v>6000</v>
      </c>
      <c r="E42" s="88">
        <v>0</v>
      </c>
      <c r="F42" s="88">
        <f t="shared" si="2"/>
        <v>6000</v>
      </c>
    </row>
    <row r="43" spans="1:6" s="91" customFormat="1" ht="15" customHeight="1">
      <c r="A43" s="101" t="s">
        <v>300</v>
      </c>
      <c r="B43" s="68">
        <v>200</v>
      </c>
      <c r="C43" s="90" t="s">
        <v>282</v>
      </c>
      <c r="D43" s="79">
        <f aca="true" t="shared" si="3" ref="D43:E47">D44</f>
        <v>200</v>
      </c>
      <c r="E43" s="79">
        <f t="shared" si="3"/>
        <v>0</v>
      </c>
      <c r="F43" s="159">
        <f>D43</f>
        <v>200</v>
      </c>
    </row>
    <row r="44" spans="1:6" s="91" customFormat="1" ht="111.75" customHeight="1">
      <c r="A44" s="100" t="s">
        <v>301</v>
      </c>
      <c r="B44" s="68">
        <v>200</v>
      </c>
      <c r="C44" s="90" t="s">
        <v>283</v>
      </c>
      <c r="D44" s="79">
        <f t="shared" si="3"/>
        <v>200</v>
      </c>
      <c r="E44" s="79">
        <f t="shared" si="3"/>
        <v>0</v>
      </c>
      <c r="F44" s="140">
        <f>D44-E44</f>
        <v>200</v>
      </c>
    </row>
    <row r="45" spans="1:6" s="91" customFormat="1" ht="318.75" customHeight="1">
      <c r="A45" s="102" t="s">
        <v>302</v>
      </c>
      <c r="B45" s="68">
        <v>200</v>
      </c>
      <c r="C45" s="90" t="s">
        <v>205</v>
      </c>
      <c r="D45" s="79">
        <f t="shared" si="3"/>
        <v>200</v>
      </c>
      <c r="E45" s="79">
        <f t="shared" si="3"/>
        <v>0</v>
      </c>
      <c r="F45" s="140">
        <f>D45-E45</f>
        <v>200</v>
      </c>
    </row>
    <row r="46" spans="1:6" s="91" customFormat="1" ht="15" customHeight="1">
      <c r="A46" s="100" t="s">
        <v>279</v>
      </c>
      <c r="B46" s="68">
        <v>200</v>
      </c>
      <c r="C46" s="90" t="s">
        <v>261</v>
      </c>
      <c r="D46" s="79">
        <f t="shared" si="3"/>
        <v>200</v>
      </c>
      <c r="E46" s="79">
        <f t="shared" si="3"/>
        <v>0</v>
      </c>
      <c r="F46" s="140">
        <f>D46-E46</f>
        <v>200</v>
      </c>
    </row>
    <row r="47" spans="1:6" s="91" customFormat="1" ht="21" customHeight="1">
      <c r="A47" s="95" t="s">
        <v>270</v>
      </c>
      <c r="B47" s="68">
        <v>200</v>
      </c>
      <c r="C47" s="90" t="s">
        <v>206</v>
      </c>
      <c r="D47" s="78">
        <f t="shared" si="3"/>
        <v>200</v>
      </c>
      <c r="E47" s="78">
        <f t="shared" si="3"/>
        <v>0</v>
      </c>
      <c r="F47" s="142">
        <f>D47-E47</f>
        <v>200</v>
      </c>
    </row>
    <row r="48" spans="1:6" s="91" customFormat="1" ht="25.5" customHeight="1">
      <c r="A48" s="123" t="s">
        <v>271</v>
      </c>
      <c r="B48" s="133">
        <v>200</v>
      </c>
      <c r="C48" s="87" t="s">
        <v>207</v>
      </c>
      <c r="D48" s="92">
        <v>200</v>
      </c>
      <c r="E48" s="92">
        <v>0</v>
      </c>
      <c r="F48" s="139">
        <f>D48-E48</f>
        <v>200</v>
      </c>
    </row>
    <row r="49" spans="1:6" s="93" customFormat="1" ht="15" customHeight="1" hidden="1">
      <c r="A49" s="108"/>
      <c r="B49" s="68">
        <v>200</v>
      </c>
      <c r="C49" s="90"/>
      <c r="D49" s="79" t="str">
        <f>D52</f>
        <v>27000,00</v>
      </c>
      <c r="E49" s="79"/>
      <c r="F49" s="79">
        <f>F52</f>
        <v>27000</v>
      </c>
    </row>
    <row r="50" spans="1:6" s="93" customFormat="1" ht="46.5" customHeight="1">
      <c r="A50" s="100" t="s">
        <v>320</v>
      </c>
      <c r="B50" s="68">
        <v>200</v>
      </c>
      <c r="C50" s="90" t="s">
        <v>323</v>
      </c>
      <c r="D50" s="152">
        <f>D51+D63</f>
        <v>61000</v>
      </c>
      <c r="E50" s="79">
        <f>E51+E61</f>
        <v>0</v>
      </c>
      <c r="F50" s="79">
        <f>D50-E50</f>
        <v>61000</v>
      </c>
    </row>
    <row r="51" spans="1:6" s="93" customFormat="1" ht="35.25" customHeight="1">
      <c r="A51" s="141" t="s">
        <v>321</v>
      </c>
      <c r="B51" s="68">
        <v>200</v>
      </c>
      <c r="C51" s="90" t="s">
        <v>322</v>
      </c>
      <c r="D51" s="152" t="str">
        <f>D52</f>
        <v>27000,00</v>
      </c>
      <c r="E51" s="79">
        <f>E52</f>
        <v>0</v>
      </c>
      <c r="F51" s="79">
        <f>D51-E51</f>
        <v>27000</v>
      </c>
    </row>
    <row r="52" spans="1:6" s="91" customFormat="1" ht="21.75" customHeight="1">
      <c r="A52" s="100" t="s">
        <v>303</v>
      </c>
      <c r="B52" s="68">
        <v>200</v>
      </c>
      <c r="C52" s="90" t="s">
        <v>210</v>
      </c>
      <c r="D52" s="152" t="s">
        <v>424</v>
      </c>
      <c r="E52" s="79">
        <f>E53+E55</f>
        <v>0</v>
      </c>
      <c r="F52" s="79">
        <f>D52-E52</f>
        <v>27000</v>
      </c>
    </row>
    <row r="53" spans="1:6" s="93" customFormat="1" ht="26.25" customHeight="1">
      <c r="A53" s="100" t="s">
        <v>294</v>
      </c>
      <c r="B53" s="68">
        <v>200</v>
      </c>
      <c r="C53" s="90" t="s">
        <v>411</v>
      </c>
      <c r="D53" s="79">
        <f>D54</f>
        <v>2000</v>
      </c>
      <c r="E53" s="79">
        <f>E54</f>
        <v>0</v>
      </c>
      <c r="F53" s="79">
        <f aca="true" t="shared" si="4" ref="F53:F58">D53-E53</f>
        <v>2000</v>
      </c>
    </row>
    <row r="54" spans="1:6" s="93" customFormat="1" ht="17.25" customHeight="1">
      <c r="A54" s="123" t="s">
        <v>269</v>
      </c>
      <c r="B54" s="133">
        <v>200</v>
      </c>
      <c r="C54" s="87" t="s">
        <v>412</v>
      </c>
      <c r="D54" s="88">
        <v>2000</v>
      </c>
      <c r="E54" s="88">
        <v>0</v>
      </c>
      <c r="F54" s="88">
        <f t="shared" si="4"/>
        <v>2000</v>
      </c>
    </row>
    <row r="55" spans="1:6" s="93" customFormat="1" ht="33" customHeight="1">
      <c r="A55" s="100" t="s">
        <v>324</v>
      </c>
      <c r="B55" s="68">
        <v>200</v>
      </c>
      <c r="C55" s="90" t="s">
        <v>327</v>
      </c>
      <c r="D55" s="79">
        <v>25000</v>
      </c>
      <c r="E55" s="79">
        <f>E56</f>
        <v>0</v>
      </c>
      <c r="F55" s="79">
        <f t="shared" si="4"/>
        <v>25000</v>
      </c>
    </row>
    <row r="56" spans="1:6" s="93" customFormat="1" ht="35.25" customHeight="1">
      <c r="A56" s="100" t="s">
        <v>325</v>
      </c>
      <c r="B56" s="68">
        <v>200</v>
      </c>
      <c r="C56" s="90" t="s">
        <v>329</v>
      </c>
      <c r="D56" s="79">
        <v>25000</v>
      </c>
      <c r="E56" s="79">
        <f>E57</f>
        <v>0</v>
      </c>
      <c r="F56" s="79">
        <f t="shared" si="4"/>
        <v>25000</v>
      </c>
    </row>
    <row r="57" spans="1:6" s="93" customFormat="1" ht="33.75" customHeight="1">
      <c r="A57" s="100" t="s">
        <v>326</v>
      </c>
      <c r="B57" s="68">
        <v>200</v>
      </c>
      <c r="C57" s="90" t="s">
        <v>328</v>
      </c>
      <c r="D57" s="79">
        <v>25000</v>
      </c>
      <c r="E57" s="79">
        <f>E58</f>
        <v>0</v>
      </c>
      <c r="F57" s="79">
        <f t="shared" si="4"/>
        <v>25000</v>
      </c>
    </row>
    <row r="58" spans="1:6" s="93" customFormat="1" ht="35.25" customHeight="1">
      <c r="A58" s="100" t="s">
        <v>293</v>
      </c>
      <c r="B58" s="68">
        <v>200</v>
      </c>
      <c r="C58" s="90" t="s">
        <v>413</v>
      </c>
      <c r="D58" s="79">
        <v>25000</v>
      </c>
      <c r="E58" s="79">
        <f>E59</f>
        <v>0</v>
      </c>
      <c r="F58" s="79">
        <f t="shared" si="4"/>
        <v>25000</v>
      </c>
    </row>
    <row r="59" spans="1:6" s="93" customFormat="1" ht="15" customHeight="1">
      <c r="A59" s="95" t="s">
        <v>260</v>
      </c>
      <c r="B59" s="68">
        <v>200</v>
      </c>
      <c r="C59" s="90" t="s">
        <v>390</v>
      </c>
      <c r="D59" s="79">
        <v>25000</v>
      </c>
      <c r="E59" s="79">
        <f>E60</f>
        <v>0</v>
      </c>
      <c r="F59" s="79">
        <f>F58</f>
        <v>25000</v>
      </c>
    </row>
    <row r="60" spans="1:6" s="93" customFormat="1" ht="15" customHeight="1">
      <c r="A60" s="123" t="s">
        <v>266</v>
      </c>
      <c r="B60" s="133">
        <v>200</v>
      </c>
      <c r="C60" s="87" t="s">
        <v>391</v>
      </c>
      <c r="D60" s="88">
        <v>25000</v>
      </c>
      <c r="E60" s="88">
        <v>0</v>
      </c>
      <c r="F60" s="88">
        <f>D60-E60</f>
        <v>25000</v>
      </c>
    </row>
    <row r="61" spans="1:6" s="93" customFormat="1" ht="24" customHeight="1">
      <c r="A61" s="100" t="s">
        <v>278</v>
      </c>
      <c r="B61" s="68">
        <v>200</v>
      </c>
      <c r="C61" s="90" t="s">
        <v>475</v>
      </c>
      <c r="D61" s="79">
        <f>D62+D66+D70</f>
        <v>46000</v>
      </c>
      <c r="E61" s="79">
        <f>E62</f>
        <v>0</v>
      </c>
      <c r="F61" s="79">
        <f>D61</f>
        <v>46000</v>
      </c>
    </row>
    <row r="62" spans="1:6" s="93" customFormat="1" ht="47.25" customHeight="1">
      <c r="A62" s="100" t="s">
        <v>330</v>
      </c>
      <c r="B62" s="68">
        <v>200</v>
      </c>
      <c r="C62" s="90" t="s">
        <v>211</v>
      </c>
      <c r="D62" s="79">
        <f aca="true" t="shared" si="5" ref="D62:F64">D63</f>
        <v>34000</v>
      </c>
      <c r="E62" s="79">
        <f>E63</f>
        <v>0</v>
      </c>
      <c r="F62" s="79">
        <f t="shared" si="5"/>
        <v>34000</v>
      </c>
    </row>
    <row r="63" spans="1:6" s="91" customFormat="1" ht="37.5" customHeight="1">
      <c r="A63" s="100" t="s">
        <v>279</v>
      </c>
      <c r="B63" s="68">
        <v>200</v>
      </c>
      <c r="C63" s="90" t="s">
        <v>212</v>
      </c>
      <c r="D63" s="79">
        <f t="shared" si="5"/>
        <v>34000</v>
      </c>
      <c r="E63" s="79">
        <f>E64</f>
        <v>0</v>
      </c>
      <c r="F63" s="79">
        <f t="shared" si="5"/>
        <v>34000</v>
      </c>
    </row>
    <row r="64" spans="1:6" s="93" customFormat="1" ht="15" customHeight="1">
      <c r="A64" s="95" t="s">
        <v>260</v>
      </c>
      <c r="B64" s="68">
        <v>200</v>
      </c>
      <c r="C64" s="90" t="s">
        <v>213</v>
      </c>
      <c r="D64" s="79">
        <f t="shared" si="5"/>
        <v>34000</v>
      </c>
      <c r="E64" s="79">
        <f>E65</f>
        <v>0</v>
      </c>
      <c r="F64" s="79">
        <f t="shared" si="5"/>
        <v>34000</v>
      </c>
    </row>
    <row r="65" spans="1:6" s="93" customFormat="1" ht="15" customHeight="1">
      <c r="A65" s="123" t="s">
        <v>266</v>
      </c>
      <c r="B65" s="133">
        <v>200</v>
      </c>
      <c r="C65" s="87" t="s">
        <v>214</v>
      </c>
      <c r="D65" s="88">
        <v>34000</v>
      </c>
      <c r="E65" s="88">
        <v>0</v>
      </c>
      <c r="F65" s="88">
        <f>D65</f>
        <v>34000</v>
      </c>
    </row>
    <row r="66" spans="1:6" s="93" customFormat="1" ht="54" customHeight="1">
      <c r="A66" s="100" t="s">
        <v>414</v>
      </c>
      <c r="B66" s="68">
        <v>200</v>
      </c>
      <c r="C66" s="90" t="s">
        <v>415</v>
      </c>
      <c r="D66" s="79">
        <v>2000</v>
      </c>
      <c r="E66" s="79">
        <f>E67</f>
        <v>0</v>
      </c>
      <c r="F66" s="79">
        <f>D66-E66</f>
        <v>2000</v>
      </c>
    </row>
    <row r="67" spans="1:6" s="93" customFormat="1" ht="35.25" customHeight="1">
      <c r="A67" s="100" t="s">
        <v>279</v>
      </c>
      <c r="B67" s="68">
        <v>200</v>
      </c>
      <c r="C67" s="90" t="s">
        <v>416</v>
      </c>
      <c r="D67" s="79">
        <v>2000</v>
      </c>
      <c r="E67" s="79">
        <f>E68</f>
        <v>0</v>
      </c>
      <c r="F67" s="79">
        <f>D67-E67</f>
        <v>2000</v>
      </c>
    </row>
    <row r="68" spans="1:6" s="93" customFormat="1" ht="15" customHeight="1">
      <c r="A68" s="95" t="s">
        <v>260</v>
      </c>
      <c r="B68" s="68">
        <v>200</v>
      </c>
      <c r="C68" s="90" t="s">
        <v>417</v>
      </c>
      <c r="D68" s="79">
        <v>2000</v>
      </c>
      <c r="E68" s="79">
        <f>E69</f>
        <v>0</v>
      </c>
      <c r="F68" s="79">
        <f>D68-E68</f>
        <v>2000</v>
      </c>
    </row>
    <row r="69" spans="1:6" s="93" customFormat="1" ht="15" customHeight="1">
      <c r="A69" s="123" t="s">
        <v>266</v>
      </c>
      <c r="B69" s="133">
        <v>200</v>
      </c>
      <c r="C69" s="87" t="s">
        <v>418</v>
      </c>
      <c r="D69" s="88">
        <v>2000</v>
      </c>
      <c r="E69" s="88">
        <v>0</v>
      </c>
      <c r="F69" s="88">
        <f>D69</f>
        <v>2000</v>
      </c>
    </row>
    <row r="70" spans="1:6" s="91" customFormat="1" ht="88.5" customHeight="1">
      <c r="A70" s="100" t="s">
        <v>419</v>
      </c>
      <c r="B70" s="68">
        <v>200</v>
      </c>
      <c r="C70" s="90" t="s">
        <v>420</v>
      </c>
      <c r="D70" s="79">
        <v>10000</v>
      </c>
      <c r="E70" s="79">
        <f>E71</f>
        <v>0</v>
      </c>
      <c r="F70" s="79">
        <f>D70-E70</f>
        <v>10000</v>
      </c>
    </row>
    <row r="71" spans="1:6" s="91" customFormat="1" ht="22.5" customHeight="1">
      <c r="A71" s="100" t="s">
        <v>279</v>
      </c>
      <c r="B71" s="68">
        <v>200</v>
      </c>
      <c r="C71" s="90" t="s">
        <v>421</v>
      </c>
      <c r="D71" s="79">
        <v>10000</v>
      </c>
      <c r="E71" s="79">
        <f>E72</f>
        <v>0</v>
      </c>
      <c r="F71" s="79">
        <f>D71-E71</f>
        <v>10000</v>
      </c>
    </row>
    <row r="72" spans="1:6" s="91" customFormat="1" ht="22.5" customHeight="1">
      <c r="A72" s="95" t="s">
        <v>260</v>
      </c>
      <c r="B72" s="68">
        <v>200</v>
      </c>
      <c r="C72" s="90" t="s">
        <v>422</v>
      </c>
      <c r="D72" s="79">
        <v>10000</v>
      </c>
      <c r="E72" s="79">
        <f>E73</f>
        <v>0</v>
      </c>
      <c r="F72" s="79">
        <f>D72-E72</f>
        <v>10000</v>
      </c>
    </row>
    <row r="73" spans="1:6" s="93" customFormat="1" ht="15" customHeight="1">
      <c r="A73" s="123" t="s">
        <v>266</v>
      </c>
      <c r="B73" s="133">
        <v>200</v>
      </c>
      <c r="C73" s="87" t="s">
        <v>423</v>
      </c>
      <c r="D73" s="88">
        <v>10000</v>
      </c>
      <c r="E73" s="88">
        <v>0</v>
      </c>
      <c r="F73" s="88">
        <f>D73-E73</f>
        <v>10000</v>
      </c>
    </row>
    <row r="74" spans="1:6" s="91" customFormat="1" ht="21.75" customHeight="1">
      <c r="A74" s="111" t="s">
        <v>273</v>
      </c>
      <c r="B74" s="68">
        <v>200</v>
      </c>
      <c r="C74" s="90" t="s">
        <v>215</v>
      </c>
      <c r="D74" s="79">
        <f aca="true" t="shared" si="6" ref="D74:E78">D75</f>
        <v>149300</v>
      </c>
      <c r="E74" s="79">
        <f t="shared" si="6"/>
        <v>0</v>
      </c>
      <c r="F74" s="79">
        <f aca="true" t="shared" si="7" ref="F74:F81">D74-E74</f>
        <v>149300</v>
      </c>
    </row>
    <row r="75" spans="1:6" s="91" customFormat="1" ht="22.5" customHeight="1">
      <c r="A75" s="100" t="s">
        <v>304</v>
      </c>
      <c r="B75" s="68">
        <v>200</v>
      </c>
      <c r="C75" s="90" t="s">
        <v>216</v>
      </c>
      <c r="D75" s="79">
        <f t="shared" si="6"/>
        <v>149300</v>
      </c>
      <c r="E75" s="79">
        <f t="shared" si="6"/>
        <v>0</v>
      </c>
      <c r="F75" s="79">
        <f t="shared" si="7"/>
        <v>149300</v>
      </c>
    </row>
    <row r="76" spans="1:6" s="91" customFormat="1" ht="22.5" customHeight="1">
      <c r="A76" s="100" t="s">
        <v>305</v>
      </c>
      <c r="B76" s="68">
        <v>200</v>
      </c>
      <c r="C76" s="90" t="s">
        <v>284</v>
      </c>
      <c r="D76" s="79">
        <f t="shared" si="6"/>
        <v>149300</v>
      </c>
      <c r="E76" s="79">
        <f t="shared" si="6"/>
        <v>0</v>
      </c>
      <c r="F76" s="79">
        <f t="shared" si="7"/>
        <v>149300</v>
      </c>
    </row>
    <row r="77" spans="1:6" s="91" customFormat="1" ht="45" customHeight="1">
      <c r="A77" s="100" t="s">
        <v>306</v>
      </c>
      <c r="B77" s="68">
        <v>200</v>
      </c>
      <c r="C77" s="90" t="s">
        <v>217</v>
      </c>
      <c r="D77" s="79">
        <f t="shared" si="6"/>
        <v>149300</v>
      </c>
      <c r="E77" s="79">
        <f t="shared" si="6"/>
        <v>0</v>
      </c>
      <c r="F77" s="79">
        <f t="shared" si="7"/>
        <v>149300</v>
      </c>
    </row>
    <row r="78" spans="1:6" s="91" customFormat="1" ht="15" customHeight="1">
      <c r="A78" s="100" t="s">
        <v>291</v>
      </c>
      <c r="B78" s="68">
        <v>200</v>
      </c>
      <c r="C78" s="90" t="s">
        <v>218</v>
      </c>
      <c r="D78" s="79">
        <f t="shared" si="6"/>
        <v>149300</v>
      </c>
      <c r="E78" s="79">
        <f t="shared" si="6"/>
        <v>0</v>
      </c>
      <c r="F78" s="79">
        <f t="shared" si="7"/>
        <v>149300</v>
      </c>
    </row>
    <row r="79" spans="1:6" s="91" customFormat="1" ht="22.5" customHeight="1">
      <c r="A79" s="95" t="s">
        <v>254</v>
      </c>
      <c r="B79" s="68">
        <v>200</v>
      </c>
      <c r="C79" s="90" t="s">
        <v>219</v>
      </c>
      <c r="D79" s="79">
        <f>D80+D81</f>
        <v>149300</v>
      </c>
      <c r="E79" s="79">
        <f>E80+E81</f>
        <v>0</v>
      </c>
      <c r="F79" s="79">
        <f t="shared" si="7"/>
        <v>149300</v>
      </c>
    </row>
    <row r="80" spans="1:6" s="91" customFormat="1" ht="15" customHeight="1">
      <c r="A80" s="123" t="s">
        <v>255</v>
      </c>
      <c r="B80" s="133">
        <v>200</v>
      </c>
      <c r="C80" s="87" t="s">
        <v>220</v>
      </c>
      <c r="D80" s="88">
        <v>105800</v>
      </c>
      <c r="E80" s="88">
        <v>0</v>
      </c>
      <c r="F80" s="88">
        <f t="shared" si="7"/>
        <v>105800</v>
      </c>
    </row>
    <row r="81" spans="1:6" s="91" customFormat="1" ht="24" customHeight="1">
      <c r="A81" s="123" t="s">
        <v>257</v>
      </c>
      <c r="B81" s="133">
        <v>200</v>
      </c>
      <c r="C81" s="87" t="s">
        <v>221</v>
      </c>
      <c r="D81" s="88">
        <v>43500</v>
      </c>
      <c r="E81" s="88">
        <v>0</v>
      </c>
      <c r="F81" s="88">
        <f t="shared" si="7"/>
        <v>43500</v>
      </c>
    </row>
    <row r="82" spans="1:6" s="91" customFormat="1" ht="37.5" customHeight="1">
      <c r="A82" s="111" t="s">
        <v>274</v>
      </c>
      <c r="B82" s="68">
        <v>200</v>
      </c>
      <c r="C82" s="90" t="s">
        <v>222</v>
      </c>
      <c r="D82" s="79" t="str">
        <f>D85</f>
        <v>74300,00</v>
      </c>
      <c r="E82" s="79">
        <f aca="true" t="shared" si="8" ref="E82:F85">E83</f>
        <v>12150</v>
      </c>
      <c r="F82" s="79">
        <f t="shared" si="8"/>
        <v>62150</v>
      </c>
    </row>
    <row r="83" spans="1:6" s="91" customFormat="1" ht="45" customHeight="1">
      <c r="A83" s="100" t="s">
        <v>307</v>
      </c>
      <c r="B83" s="68">
        <v>200</v>
      </c>
      <c r="C83" s="90" t="s">
        <v>223</v>
      </c>
      <c r="D83" s="79">
        <v>74300</v>
      </c>
      <c r="E83" s="79">
        <f t="shared" si="8"/>
        <v>12150</v>
      </c>
      <c r="F83" s="79">
        <f t="shared" si="8"/>
        <v>62150</v>
      </c>
    </row>
    <row r="84" spans="1:6" s="91" customFormat="1" ht="25.5" customHeight="1">
      <c r="A84" s="100" t="s">
        <v>278</v>
      </c>
      <c r="B84" s="68">
        <v>200</v>
      </c>
      <c r="C84" s="90" t="s">
        <v>285</v>
      </c>
      <c r="D84" s="79">
        <v>74300</v>
      </c>
      <c r="E84" s="79">
        <f t="shared" si="8"/>
        <v>12150</v>
      </c>
      <c r="F84" s="79">
        <f t="shared" si="8"/>
        <v>62150</v>
      </c>
    </row>
    <row r="85" spans="1:6" s="91" customFormat="1" ht="85.5" customHeight="1">
      <c r="A85" s="100" t="s">
        <v>331</v>
      </c>
      <c r="B85" s="68">
        <v>200</v>
      </c>
      <c r="C85" s="90" t="s">
        <v>224</v>
      </c>
      <c r="D85" s="152" t="s">
        <v>425</v>
      </c>
      <c r="E85" s="79">
        <f t="shared" si="8"/>
        <v>12150</v>
      </c>
      <c r="F85" s="79">
        <f t="shared" si="8"/>
        <v>62150</v>
      </c>
    </row>
    <row r="86" spans="1:6" s="91" customFormat="1" ht="36" customHeight="1">
      <c r="A86" s="100" t="s">
        <v>279</v>
      </c>
      <c r="B86" s="68">
        <v>200</v>
      </c>
      <c r="C86" s="90" t="s">
        <v>226</v>
      </c>
      <c r="D86" s="79" t="str">
        <f>D85</f>
        <v>74300,00</v>
      </c>
      <c r="E86" s="79">
        <f>E87</f>
        <v>12150</v>
      </c>
      <c r="F86" s="79">
        <f>D86-E86</f>
        <v>62150</v>
      </c>
    </row>
    <row r="87" spans="1:6" s="91" customFormat="1" ht="15" customHeight="1">
      <c r="A87" s="95" t="s">
        <v>260</v>
      </c>
      <c r="B87" s="68">
        <v>200</v>
      </c>
      <c r="C87" s="90" t="s">
        <v>225</v>
      </c>
      <c r="D87" s="79">
        <f>D88</f>
        <v>55300</v>
      </c>
      <c r="E87" s="79">
        <f>E88</f>
        <v>12150</v>
      </c>
      <c r="F87" s="79">
        <f>F88</f>
        <v>43150</v>
      </c>
    </row>
    <row r="88" spans="1:6" s="91" customFormat="1" ht="17.25" customHeight="1">
      <c r="A88" s="123" t="s">
        <v>266</v>
      </c>
      <c r="B88" s="133">
        <v>200</v>
      </c>
      <c r="C88" s="87" t="s">
        <v>227</v>
      </c>
      <c r="D88" s="88">
        <v>55300</v>
      </c>
      <c r="E88" s="88">
        <v>12150</v>
      </c>
      <c r="F88" s="88">
        <f>D88-E88</f>
        <v>43150</v>
      </c>
    </row>
    <row r="89" spans="1:6" s="91" customFormat="1" ht="20.25" customHeight="1">
      <c r="A89" s="95" t="s">
        <v>270</v>
      </c>
      <c r="B89" s="68">
        <v>200</v>
      </c>
      <c r="C89" s="90" t="s">
        <v>337</v>
      </c>
      <c r="D89" s="79">
        <v>19000</v>
      </c>
      <c r="E89" s="79">
        <f>E90</f>
        <v>0</v>
      </c>
      <c r="F89" s="79">
        <f>F90</f>
        <v>19000</v>
      </c>
    </row>
    <row r="90" spans="1:6" s="91" customFormat="1" ht="21.75" customHeight="1">
      <c r="A90" s="123" t="s">
        <v>338</v>
      </c>
      <c r="B90" s="133">
        <v>200</v>
      </c>
      <c r="C90" s="87" t="s">
        <v>339</v>
      </c>
      <c r="D90" s="88">
        <v>19000</v>
      </c>
      <c r="E90" s="88">
        <v>0</v>
      </c>
      <c r="F90" s="88">
        <f>D90-E90</f>
        <v>19000</v>
      </c>
    </row>
    <row r="91" spans="1:6" s="91" customFormat="1" ht="16.5" customHeight="1">
      <c r="A91" s="111" t="s">
        <v>275</v>
      </c>
      <c r="B91" s="68">
        <v>200</v>
      </c>
      <c r="C91" s="90" t="s">
        <v>228</v>
      </c>
      <c r="D91" s="79">
        <f>D92+D98+D109</f>
        <v>17337300</v>
      </c>
      <c r="E91" s="140">
        <f>E92+E98+E109</f>
        <v>0</v>
      </c>
      <c r="F91" s="79">
        <f aca="true" t="shared" si="9" ref="F91:F102">D91-E91</f>
        <v>17337300</v>
      </c>
    </row>
    <row r="92" spans="1:6" s="91" customFormat="1" ht="16.5" customHeight="1">
      <c r="A92" s="100" t="s">
        <v>426</v>
      </c>
      <c r="B92" s="68">
        <v>200</v>
      </c>
      <c r="C92" s="90" t="s">
        <v>427</v>
      </c>
      <c r="D92" s="79">
        <v>10000</v>
      </c>
      <c r="E92" s="140">
        <f>E93</f>
        <v>0</v>
      </c>
      <c r="F92" s="79">
        <f aca="true" t="shared" si="10" ref="F92:F97">D92-E92</f>
        <v>10000</v>
      </c>
    </row>
    <row r="93" spans="1:6" s="91" customFormat="1" ht="55.5" customHeight="1">
      <c r="A93" s="100" t="s">
        <v>428</v>
      </c>
      <c r="B93" s="68">
        <v>200</v>
      </c>
      <c r="C93" s="90" t="s">
        <v>429</v>
      </c>
      <c r="D93" s="79">
        <v>10000</v>
      </c>
      <c r="E93" s="140">
        <f>E94</f>
        <v>0</v>
      </c>
      <c r="F93" s="79">
        <f t="shared" si="10"/>
        <v>10000</v>
      </c>
    </row>
    <row r="94" spans="1:6" s="91" customFormat="1" ht="73.5" customHeight="1">
      <c r="A94" s="100" t="s">
        <v>430</v>
      </c>
      <c r="B94" s="68">
        <v>200</v>
      </c>
      <c r="C94" s="90" t="s">
        <v>431</v>
      </c>
      <c r="D94" s="79">
        <v>10000</v>
      </c>
      <c r="E94" s="140">
        <f>E95</f>
        <v>0</v>
      </c>
      <c r="F94" s="79">
        <f t="shared" si="10"/>
        <v>10000</v>
      </c>
    </row>
    <row r="95" spans="1:6" s="91" customFormat="1" ht="35.25" customHeight="1">
      <c r="A95" s="100" t="s">
        <v>279</v>
      </c>
      <c r="B95" s="68">
        <v>200</v>
      </c>
      <c r="C95" s="90" t="s">
        <v>432</v>
      </c>
      <c r="D95" s="79">
        <v>10000</v>
      </c>
      <c r="E95" s="140">
        <f>E96</f>
        <v>0</v>
      </c>
      <c r="F95" s="79">
        <f t="shared" si="10"/>
        <v>10000</v>
      </c>
    </row>
    <row r="96" spans="1:6" s="91" customFormat="1" ht="18.75" customHeight="1">
      <c r="A96" s="95" t="s">
        <v>260</v>
      </c>
      <c r="B96" s="68">
        <v>200</v>
      </c>
      <c r="C96" s="90" t="s">
        <v>433</v>
      </c>
      <c r="D96" s="79">
        <v>10000</v>
      </c>
      <c r="E96" s="140">
        <f>E97</f>
        <v>0</v>
      </c>
      <c r="F96" s="79">
        <f t="shared" si="10"/>
        <v>10000</v>
      </c>
    </row>
    <row r="97" spans="1:6" s="91" customFormat="1" ht="16.5" customHeight="1">
      <c r="A97" s="123" t="s">
        <v>266</v>
      </c>
      <c r="B97" s="133">
        <v>200</v>
      </c>
      <c r="C97" s="87" t="s">
        <v>434</v>
      </c>
      <c r="D97" s="88">
        <v>10000</v>
      </c>
      <c r="E97" s="88">
        <v>0</v>
      </c>
      <c r="F97" s="88">
        <f t="shared" si="10"/>
        <v>10000</v>
      </c>
    </row>
    <row r="98" spans="1:6" s="91" customFormat="1" ht="24.75" customHeight="1">
      <c r="A98" s="100" t="s">
        <v>308</v>
      </c>
      <c r="B98" s="68">
        <v>200</v>
      </c>
      <c r="C98" s="90" t="s">
        <v>229</v>
      </c>
      <c r="D98" s="79">
        <f>D99+D104</f>
        <v>17316800</v>
      </c>
      <c r="E98" s="79">
        <f>E99+E104</f>
        <v>0</v>
      </c>
      <c r="F98" s="79">
        <f t="shared" si="9"/>
        <v>17316800</v>
      </c>
    </row>
    <row r="99" spans="1:6" s="91" customFormat="1" ht="18" customHeight="1">
      <c r="A99" s="100" t="s">
        <v>309</v>
      </c>
      <c r="B99" s="68">
        <v>200</v>
      </c>
      <c r="C99" s="90" t="s">
        <v>286</v>
      </c>
      <c r="D99" s="79">
        <f aca="true" t="shared" si="11" ref="D99:E101">D100</f>
        <v>17166800</v>
      </c>
      <c r="E99" s="79">
        <f t="shared" si="11"/>
        <v>0</v>
      </c>
      <c r="F99" s="79">
        <f t="shared" si="9"/>
        <v>17166800</v>
      </c>
    </row>
    <row r="100" spans="1:6" s="91" customFormat="1" ht="58.5" customHeight="1">
      <c r="A100" s="100" t="s">
        <v>310</v>
      </c>
      <c r="B100" s="68">
        <v>200</v>
      </c>
      <c r="C100" s="90" t="s">
        <v>230</v>
      </c>
      <c r="D100" s="79">
        <f t="shared" si="11"/>
        <v>17166800</v>
      </c>
      <c r="E100" s="79">
        <f t="shared" si="11"/>
        <v>0</v>
      </c>
      <c r="F100" s="79">
        <f t="shared" si="9"/>
        <v>17166800</v>
      </c>
    </row>
    <row r="101" spans="1:6" s="91" customFormat="1" ht="33.75" customHeight="1">
      <c r="A101" s="100" t="s">
        <v>279</v>
      </c>
      <c r="B101" s="68">
        <v>200</v>
      </c>
      <c r="C101" s="90" t="s">
        <v>231</v>
      </c>
      <c r="D101" s="79">
        <f t="shared" si="11"/>
        <v>17166800</v>
      </c>
      <c r="E101" s="79">
        <f t="shared" si="11"/>
        <v>0</v>
      </c>
      <c r="F101" s="79">
        <f t="shared" si="9"/>
        <v>17166800</v>
      </c>
    </row>
    <row r="102" spans="1:6" s="91" customFormat="1" ht="13.5" customHeight="1">
      <c r="A102" s="95" t="s">
        <v>260</v>
      </c>
      <c r="B102" s="68">
        <v>200</v>
      </c>
      <c r="C102" s="90" t="s">
        <v>232</v>
      </c>
      <c r="D102" s="79">
        <v>17166800</v>
      </c>
      <c r="E102" s="79">
        <f>E103</f>
        <v>0</v>
      </c>
      <c r="F102" s="79">
        <f t="shared" si="9"/>
        <v>17166800</v>
      </c>
    </row>
    <row r="103" spans="1:6" s="91" customFormat="1" ht="23.25" customHeight="1">
      <c r="A103" s="123" t="s">
        <v>265</v>
      </c>
      <c r="B103" s="133">
        <v>200</v>
      </c>
      <c r="C103" s="87" t="s">
        <v>233</v>
      </c>
      <c r="D103" s="88">
        <v>17166800</v>
      </c>
      <c r="E103" s="88">
        <v>0</v>
      </c>
      <c r="F103" s="88">
        <f>D103-E103</f>
        <v>17166800</v>
      </c>
    </row>
    <row r="104" spans="1:6" s="91" customFormat="1" ht="48" customHeight="1">
      <c r="A104" s="100" t="s">
        <v>435</v>
      </c>
      <c r="B104" s="68">
        <v>200</v>
      </c>
      <c r="C104" s="90" t="s">
        <v>340</v>
      </c>
      <c r="D104" s="79">
        <v>150000</v>
      </c>
      <c r="E104" s="79">
        <f>E105</f>
        <v>0</v>
      </c>
      <c r="F104" s="79">
        <f aca="true" t="shared" si="12" ref="F104:F111">D104-E104</f>
        <v>150000</v>
      </c>
    </row>
    <row r="105" spans="1:6" s="91" customFormat="1" ht="36" customHeight="1">
      <c r="A105" s="100" t="s">
        <v>341</v>
      </c>
      <c r="B105" s="68">
        <v>200</v>
      </c>
      <c r="C105" s="90" t="s">
        <v>342</v>
      </c>
      <c r="D105" s="79">
        <f>D106</f>
        <v>150000</v>
      </c>
      <c r="E105" s="79">
        <f>E106</f>
        <v>0</v>
      </c>
      <c r="F105" s="79">
        <f t="shared" si="12"/>
        <v>150000</v>
      </c>
    </row>
    <row r="106" spans="1:6" s="91" customFormat="1" ht="38.25" customHeight="1">
      <c r="A106" s="100" t="s">
        <v>326</v>
      </c>
      <c r="B106" s="68">
        <v>200</v>
      </c>
      <c r="C106" s="90" t="s">
        <v>343</v>
      </c>
      <c r="D106" s="79">
        <f>D107</f>
        <v>150000</v>
      </c>
      <c r="E106" s="79">
        <f>E107</f>
        <v>0</v>
      </c>
      <c r="F106" s="79">
        <f t="shared" si="12"/>
        <v>150000</v>
      </c>
    </row>
    <row r="107" spans="1:8" s="91" customFormat="1" ht="24.75" customHeight="1">
      <c r="A107" s="100" t="s">
        <v>279</v>
      </c>
      <c r="B107" s="68">
        <v>200</v>
      </c>
      <c r="C107" s="90" t="s">
        <v>344</v>
      </c>
      <c r="D107" s="79">
        <v>150000</v>
      </c>
      <c r="E107" s="79">
        <f>E108</f>
        <v>0</v>
      </c>
      <c r="F107" s="79">
        <f t="shared" si="12"/>
        <v>150000</v>
      </c>
      <c r="H107" s="8"/>
    </row>
    <row r="108" spans="1:8" s="91" customFormat="1" ht="23.25" customHeight="1">
      <c r="A108" s="123" t="s">
        <v>265</v>
      </c>
      <c r="B108" s="133">
        <v>200</v>
      </c>
      <c r="C108" s="87" t="s">
        <v>345</v>
      </c>
      <c r="D108" s="88">
        <v>150000</v>
      </c>
      <c r="E108" s="88">
        <v>0</v>
      </c>
      <c r="F108" s="88">
        <f t="shared" si="12"/>
        <v>150000</v>
      </c>
      <c r="H108" s="8"/>
    </row>
    <row r="109" spans="1:8" s="91" customFormat="1" ht="108" customHeight="1">
      <c r="A109" s="153" t="s">
        <v>470</v>
      </c>
      <c r="B109" s="68">
        <v>200</v>
      </c>
      <c r="C109" s="90" t="s">
        <v>472</v>
      </c>
      <c r="D109" s="78">
        <v>10500</v>
      </c>
      <c r="E109" s="78">
        <f>E110</f>
        <v>0</v>
      </c>
      <c r="F109" s="78">
        <f t="shared" si="12"/>
        <v>10500</v>
      </c>
      <c r="H109" s="8"/>
    </row>
    <row r="110" spans="1:11" s="157" customFormat="1" ht="114" customHeight="1">
      <c r="A110" s="156" t="s">
        <v>470</v>
      </c>
      <c r="B110" s="133">
        <v>200</v>
      </c>
      <c r="C110" s="87" t="s">
        <v>471</v>
      </c>
      <c r="D110" s="92">
        <v>10500</v>
      </c>
      <c r="E110" s="92">
        <v>0</v>
      </c>
      <c r="F110" s="92">
        <f>D110-E110</f>
        <v>10500</v>
      </c>
      <c r="G110" s="8"/>
      <c r="H110" s="8"/>
      <c r="I110" s="8"/>
      <c r="J110" s="8"/>
      <c r="K110" s="8"/>
    </row>
    <row r="111" spans="1:9" s="91" customFormat="1" ht="25.5" customHeight="1">
      <c r="A111" s="154" t="s">
        <v>276</v>
      </c>
      <c r="B111" s="68">
        <v>200</v>
      </c>
      <c r="C111" s="90" t="s">
        <v>234</v>
      </c>
      <c r="D111" s="78">
        <f>D112+D117</f>
        <v>882800</v>
      </c>
      <c r="E111" s="78">
        <f>E120+E132</f>
        <v>116407.67</v>
      </c>
      <c r="F111" s="78">
        <f t="shared" si="12"/>
        <v>766392.33</v>
      </c>
      <c r="G111" s="8"/>
      <c r="H111" s="8"/>
      <c r="I111" s="8"/>
    </row>
    <row r="112" spans="1:6" s="91" customFormat="1" ht="25.5" customHeight="1">
      <c r="A112" s="153" t="s">
        <v>436</v>
      </c>
      <c r="B112" s="68">
        <v>200</v>
      </c>
      <c r="C112" s="90" t="s">
        <v>437</v>
      </c>
      <c r="D112" s="78">
        <v>25000</v>
      </c>
      <c r="E112" s="78">
        <f>E113</f>
        <v>0</v>
      </c>
      <c r="F112" s="78">
        <f aca="true" t="shared" si="13" ref="F112:F119">D112-E112</f>
        <v>25000</v>
      </c>
    </row>
    <row r="113" spans="1:6" s="91" customFormat="1" ht="77.25" customHeight="1">
      <c r="A113" s="100" t="s">
        <v>438</v>
      </c>
      <c r="B113" s="68">
        <v>200</v>
      </c>
      <c r="C113" s="90" t="s">
        <v>440</v>
      </c>
      <c r="D113" s="78">
        <v>25000</v>
      </c>
      <c r="E113" s="78">
        <f>E114</f>
        <v>0</v>
      </c>
      <c r="F113" s="78">
        <f t="shared" si="13"/>
        <v>25000</v>
      </c>
    </row>
    <row r="114" spans="1:6" s="91" customFormat="1" ht="34.5" customHeight="1">
      <c r="A114" s="100" t="s">
        <v>326</v>
      </c>
      <c r="B114" s="68">
        <v>200</v>
      </c>
      <c r="C114" s="90" t="s">
        <v>441</v>
      </c>
      <c r="D114" s="78">
        <v>25000</v>
      </c>
      <c r="E114" s="78">
        <f>E115</f>
        <v>0</v>
      </c>
      <c r="F114" s="78">
        <f t="shared" si="13"/>
        <v>25000</v>
      </c>
    </row>
    <row r="115" spans="1:6" s="91" customFormat="1" ht="39.75" customHeight="1">
      <c r="A115" s="100" t="s">
        <v>279</v>
      </c>
      <c r="B115" s="68">
        <v>200</v>
      </c>
      <c r="C115" s="90" t="s">
        <v>439</v>
      </c>
      <c r="D115" s="78">
        <v>25000</v>
      </c>
      <c r="E115" s="78">
        <f>E116</f>
        <v>0</v>
      </c>
      <c r="F115" s="78">
        <f t="shared" si="13"/>
        <v>25000</v>
      </c>
    </row>
    <row r="116" spans="1:6" s="91" customFormat="1" ht="29.25" customHeight="1">
      <c r="A116" s="123" t="s">
        <v>266</v>
      </c>
      <c r="B116" s="133">
        <v>200</v>
      </c>
      <c r="C116" s="87" t="s">
        <v>442</v>
      </c>
      <c r="D116" s="88">
        <v>25000</v>
      </c>
      <c r="E116" s="88">
        <v>0</v>
      </c>
      <c r="F116" s="88">
        <f t="shared" si="13"/>
        <v>25000</v>
      </c>
    </row>
    <row r="117" spans="1:6" s="91" customFormat="1" ht="15" customHeight="1">
      <c r="A117" s="112" t="s">
        <v>311</v>
      </c>
      <c r="B117" s="68">
        <v>200</v>
      </c>
      <c r="C117" s="90" t="s">
        <v>235</v>
      </c>
      <c r="D117" s="78">
        <f>D119</f>
        <v>857800</v>
      </c>
      <c r="E117" s="78">
        <f>E118</f>
        <v>116407.67</v>
      </c>
      <c r="F117" s="78">
        <f t="shared" si="13"/>
        <v>741392.33</v>
      </c>
    </row>
    <row r="118" spans="1:6" s="91" customFormat="1" ht="23.25" customHeight="1">
      <c r="A118" s="100" t="s">
        <v>278</v>
      </c>
      <c r="B118" s="68">
        <v>200</v>
      </c>
      <c r="C118" s="90" t="s">
        <v>287</v>
      </c>
      <c r="D118" s="155" t="s">
        <v>469</v>
      </c>
      <c r="E118" s="78">
        <f>E119</f>
        <v>116407.67</v>
      </c>
      <c r="F118" s="78">
        <f t="shared" si="13"/>
        <v>741392.33</v>
      </c>
    </row>
    <row r="119" spans="1:6" s="91" customFormat="1" ht="57" customHeight="1">
      <c r="A119" s="100" t="s">
        <v>346</v>
      </c>
      <c r="B119" s="68">
        <v>200</v>
      </c>
      <c r="C119" s="90" t="s">
        <v>290</v>
      </c>
      <c r="D119" s="78">
        <f>D120+D125+D132</f>
        <v>857800</v>
      </c>
      <c r="E119" s="78">
        <f>E120+E125+E132</f>
        <v>116407.67</v>
      </c>
      <c r="F119" s="78">
        <f t="shared" si="13"/>
        <v>741392.33</v>
      </c>
    </row>
    <row r="120" spans="1:6" s="91" customFormat="1" ht="37.5" customHeight="1">
      <c r="A120" s="100" t="s">
        <v>312</v>
      </c>
      <c r="B120" s="68">
        <v>200</v>
      </c>
      <c r="C120" s="90" t="s">
        <v>236</v>
      </c>
      <c r="D120" s="78">
        <f>D121</f>
        <v>496600</v>
      </c>
      <c r="E120" s="78">
        <v>61672.17</v>
      </c>
      <c r="F120" s="78">
        <f aca="true" t="shared" si="14" ref="F120:F131">D120-E120</f>
        <v>434927.83</v>
      </c>
    </row>
    <row r="121" spans="1:6" s="91" customFormat="1" ht="15.75" customHeight="1">
      <c r="A121" s="100" t="s">
        <v>279</v>
      </c>
      <c r="B121" s="68">
        <v>200</v>
      </c>
      <c r="C121" s="90" t="s">
        <v>237</v>
      </c>
      <c r="D121" s="78">
        <f>D122</f>
        <v>496600</v>
      </c>
      <c r="E121" s="78">
        <v>61672.17</v>
      </c>
      <c r="F121" s="78">
        <f t="shared" si="14"/>
        <v>434927.83</v>
      </c>
    </row>
    <row r="122" spans="1:6" s="91" customFormat="1" ht="15.75" customHeight="1">
      <c r="A122" s="95" t="s">
        <v>260</v>
      </c>
      <c r="B122" s="68">
        <v>200</v>
      </c>
      <c r="C122" s="90" t="s">
        <v>262</v>
      </c>
      <c r="D122" s="78">
        <f>D123+D124</f>
        <v>496600</v>
      </c>
      <c r="E122" s="78">
        <f>E123+E124</f>
        <v>61672.17</v>
      </c>
      <c r="F122" s="78">
        <f t="shared" si="14"/>
        <v>434927.83</v>
      </c>
    </row>
    <row r="123" spans="1:6" s="91" customFormat="1" ht="13.5" customHeight="1">
      <c r="A123" s="123" t="s">
        <v>264</v>
      </c>
      <c r="B123" s="133">
        <v>200</v>
      </c>
      <c r="C123" s="87" t="s">
        <v>238</v>
      </c>
      <c r="D123" s="88">
        <v>286600</v>
      </c>
      <c r="E123" s="88">
        <v>30160.17</v>
      </c>
      <c r="F123" s="88">
        <f t="shared" si="14"/>
        <v>256439.83000000002</v>
      </c>
    </row>
    <row r="124" spans="1:6" s="91" customFormat="1" ht="25.5" customHeight="1">
      <c r="A124" s="123" t="s">
        <v>265</v>
      </c>
      <c r="B124" s="133">
        <v>200</v>
      </c>
      <c r="C124" s="87" t="s">
        <v>239</v>
      </c>
      <c r="D124" s="88">
        <v>210000</v>
      </c>
      <c r="E124" s="88">
        <v>31512</v>
      </c>
      <c r="F124" s="88">
        <f t="shared" si="14"/>
        <v>178488</v>
      </c>
    </row>
    <row r="125" spans="1:6" s="91" customFormat="1" ht="21.75" customHeight="1">
      <c r="A125" s="100" t="s">
        <v>313</v>
      </c>
      <c r="B125" s="68">
        <v>200</v>
      </c>
      <c r="C125" s="90" t="s">
        <v>240</v>
      </c>
      <c r="D125" s="79">
        <f>D126+D130</f>
        <v>45000</v>
      </c>
      <c r="E125" s="79">
        <f>E126+E130</f>
        <v>0</v>
      </c>
      <c r="F125" s="79">
        <f t="shared" si="14"/>
        <v>45000</v>
      </c>
    </row>
    <row r="126" spans="1:6" s="91" customFormat="1" ht="36.75" customHeight="1">
      <c r="A126" s="100" t="s">
        <v>279</v>
      </c>
      <c r="B126" s="68">
        <v>200</v>
      </c>
      <c r="C126" s="90" t="s">
        <v>241</v>
      </c>
      <c r="D126" s="79">
        <f>D127</f>
        <v>26700</v>
      </c>
      <c r="E126" s="79">
        <f>E127</f>
        <v>0</v>
      </c>
      <c r="F126" s="79">
        <f t="shared" si="14"/>
        <v>26700</v>
      </c>
    </row>
    <row r="127" spans="1:6" s="91" customFormat="1" ht="15" customHeight="1">
      <c r="A127" s="95" t="s">
        <v>260</v>
      </c>
      <c r="B127" s="68">
        <v>200</v>
      </c>
      <c r="C127" s="90" t="s">
        <v>242</v>
      </c>
      <c r="D127" s="79">
        <v>26700</v>
      </c>
      <c r="E127" s="79">
        <f>E128+E129</f>
        <v>0</v>
      </c>
      <c r="F127" s="79">
        <f t="shared" si="14"/>
        <v>26700</v>
      </c>
    </row>
    <row r="128" spans="1:6" s="91" customFormat="1" ht="25.5" customHeight="1">
      <c r="A128" s="123" t="s">
        <v>265</v>
      </c>
      <c r="B128" s="133">
        <v>200</v>
      </c>
      <c r="C128" s="87" t="s">
        <v>392</v>
      </c>
      <c r="D128" s="88">
        <v>12000</v>
      </c>
      <c r="E128" s="88">
        <v>0</v>
      </c>
      <c r="F128" s="88">
        <f t="shared" si="14"/>
        <v>12000</v>
      </c>
    </row>
    <row r="129" spans="1:6" s="91" customFormat="1" ht="15" customHeight="1">
      <c r="A129" s="123" t="s">
        <v>266</v>
      </c>
      <c r="B129" s="133">
        <v>200</v>
      </c>
      <c r="C129" s="87" t="s">
        <v>243</v>
      </c>
      <c r="D129" s="88">
        <v>14700</v>
      </c>
      <c r="E129" s="88">
        <v>0</v>
      </c>
      <c r="F129" s="88">
        <f t="shared" si="14"/>
        <v>14700</v>
      </c>
    </row>
    <row r="130" spans="1:6" ht="17.25" customHeight="1">
      <c r="A130" s="95" t="s">
        <v>270</v>
      </c>
      <c r="B130" s="68">
        <v>200</v>
      </c>
      <c r="C130" s="90" t="s">
        <v>393</v>
      </c>
      <c r="D130" s="47">
        <v>18300</v>
      </c>
      <c r="E130" s="47">
        <f>E131</f>
        <v>0</v>
      </c>
      <c r="F130" s="47">
        <f t="shared" si="14"/>
        <v>18300</v>
      </c>
    </row>
    <row r="131" spans="1:6" s="91" customFormat="1" ht="25.5" customHeight="1">
      <c r="A131" s="123" t="s">
        <v>271</v>
      </c>
      <c r="B131" s="133">
        <v>200</v>
      </c>
      <c r="C131" s="87" t="s">
        <v>394</v>
      </c>
      <c r="D131" s="92">
        <v>18300</v>
      </c>
      <c r="E131" s="92">
        <v>0</v>
      </c>
      <c r="F131" s="139">
        <f t="shared" si="14"/>
        <v>18300</v>
      </c>
    </row>
    <row r="132" spans="1:6" s="91" customFormat="1" ht="36.75" customHeight="1">
      <c r="A132" s="95" t="s">
        <v>443</v>
      </c>
      <c r="B132" s="68">
        <v>200</v>
      </c>
      <c r="C132" s="90" t="s">
        <v>444</v>
      </c>
      <c r="D132" s="79">
        <v>316200</v>
      </c>
      <c r="E132" s="79">
        <f>E133</f>
        <v>54735.5</v>
      </c>
      <c r="F132" s="79">
        <v>316200</v>
      </c>
    </row>
    <row r="133" spans="1:6" s="91" customFormat="1" ht="33" customHeight="1">
      <c r="A133" s="95" t="s">
        <v>325</v>
      </c>
      <c r="B133" s="68">
        <v>200</v>
      </c>
      <c r="C133" s="90" t="s">
        <v>445</v>
      </c>
      <c r="D133" s="79">
        <v>316200</v>
      </c>
      <c r="E133" s="79">
        <f>E134+E136</f>
        <v>54735.5</v>
      </c>
      <c r="F133" s="79">
        <v>316200</v>
      </c>
    </row>
    <row r="134" spans="1:6" s="91" customFormat="1" ht="15" customHeight="1">
      <c r="A134" s="95" t="s">
        <v>260</v>
      </c>
      <c r="B134" s="68">
        <v>200</v>
      </c>
      <c r="C134" s="90" t="s">
        <v>242</v>
      </c>
      <c r="D134" s="79">
        <v>251200</v>
      </c>
      <c r="E134" s="79">
        <f>E135</f>
        <v>0</v>
      </c>
      <c r="F134" s="79">
        <f>D134-E134</f>
        <v>251200</v>
      </c>
    </row>
    <row r="135" spans="1:6" s="91" customFormat="1" ht="23.25" customHeight="1">
      <c r="A135" s="123" t="s">
        <v>265</v>
      </c>
      <c r="B135" s="133">
        <v>200</v>
      </c>
      <c r="C135" s="87" t="s">
        <v>449</v>
      </c>
      <c r="D135" s="88">
        <v>251200</v>
      </c>
      <c r="E135" s="88">
        <v>0</v>
      </c>
      <c r="F135" s="88">
        <f>D135-E135</f>
        <v>251200</v>
      </c>
    </row>
    <row r="136" spans="1:6" ht="17.25" customHeight="1">
      <c r="A136" s="95" t="s">
        <v>270</v>
      </c>
      <c r="B136" s="68">
        <v>200</v>
      </c>
      <c r="C136" s="90" t="s">
        <v>447</v>
      </c>
      <c r="D136" s="47">
        <v>65000</v>
      </c>
      <c r="E136" s="47">
        <f>E137+E138</f>
        <v>54735.5</v>
      </c>
      <c r="F136" s="47">
        <f>D136-E136</f>
        <v>10264.5</v>
      </c>
    </row>
    <row r="137" spans="1:6" s="91" customFormat="1" ht="23.25" customHeight="1">
      <c r="A137" s="123" t="s">
        <v>338</v>
      </c>
      <c r="B137" s="133">
        <v>200</v>
      </c>
      <c r="C137" s="87" t="s">
        <v>448</v>
      </c>
      <c r="D137" s="88">
        <v>50000</v>
      </c>
      <c r="E137" s="88">
        <v>50000</v>
      </c>
      <c r="F137" s="88">
        <f>D137-E137</f>
        <v>0</v>
      </c>
    </row>
    <row r="138" spans="1:6" s="91" customFormat="1" ht="23.25" customHeight="1">
      <c r="A138" s="123" t="s">
        <v>271</v>
      </c>
      <c r="B138" s="133">
        <v>200</v>
      </c>
      <c r="C138" s="87" t="s">
        <v>446</v>
      </c>
      <c r="D138" s="88">
        <v>15000</v>
      </c>
      <c r="E138" s="88">
        <v>4735.5</v>
      </c>
      <c r="F138" s="88">
        <f>D138-E138</f>
        <v>10264.5</v>
      </c>
    </row>
    <row r="139" spans="1:6" s="91" customFormat="1" ht="24" customHeight="1">
      <c r="A139" s="146" t="s">
        <v>347</v>
      </c>
      <c r="B139" s="68">
        <v>200</v>
      </c>
      <c r="C139" s="90" t="s">
        <v>351</v>
      </c>
      <c r="D139" s="79">
        <f>D140+D145+D149</f>
        <v>15000</v>
      </c>
      <c r="E139" s="79">
        <f>E140</f>
        <v>0</v>
      </c>
      <c r="F139" s="79">
        <v>2100</v>
      </c>
    </row>
    <row r="140" spans="1:6" s="91" customFormat="1" ht="33" customHeight="1">
      <c r="A140" s="95" t="s">
        <v>348</v>
      </c>
      <c r="B140" s="68">
        <v>200</v>
      </c>
      <c r="C140" s="90" t="s">
        <v>352</v>
      </c>
      <c r="D140" s="79">
        <v>10000</v>
      </c>
      <c r="E140" s="79">
        <f>E141+E145</f>
        <v>0</v>
      </c>
      <c r="F140" s="79">
        <v>2100</v>
      </c>
    </row>
    <row r="141" spans="1:6" s="91" customFormat="1" ht="59.25" customHeight="1">
      <c r="A141" s="95" t="s">
        <v>349</v>
      </c>
      <c r="B141" s="68">
        <v>200</v>
      </c>
      <c r="C141" s="90" t="s">
        <v>350</v>
      </c>
      <c r="D141" s="79">
        <v>10000</v>
      </c>
      <c r="E141" s="79">
        <f>E142</f>
        <v>0</v>
      </c>
      <c r="F141" s="79">
        <v>2100</v>
      </c>
    </row>
    <row r="142" spans="1:6" s="91" customFormat="1" ht="33" customHeight="1">
      <c r="A142" s="95" t="s">
        <v>325</v>
      </c>
      <c r="B142" s="68">
        <v>200</v>
      </c>
      <c r="C142" s="90" t="s">
        <v>353</v>
      </c>
      <c r="D142" s="79">
        <v>10000</v>
      </c>
      <c r="E142" s="79">
        <f>E143</f>
        <v>0</v>
      </c>
      <c r="F142" s="79">
        <v>2100</v>
      </c>
    </row>
    <row r="143" spans="1:6" s="91" customFormat="1" ht="43.5" customHeight="1">
      <c r="A143" s="95" t="s">
        <v>354</v>
      </c>
      <c r="B143" s="68">
        <v>200</v>
      </c>
      <c r="C143" s="90" t="s">
        <v>355</v>
      </c>
      <c r="D143" s="79">
        <v>10000</v>
      </c>
      <c r="E143" s="79">
        <f>E144</f>
        <v>0</v>
      </c>
      <c r="F143" s="79">
        <v>2100</v>
      </c>
    </row>
    <row r="144" spans="1:6" s="91" customFormat="1" ht="15" customHeight="1">
      <c r="A144" s="123" t="s">
        <v>266</v>
      </c>
      <c r="B144" s="133">
        <v>200</v>
      </c>
      <c r="C144" s="87" t="s">
        <v>356</v>
      </c>
      <c r="D144" s="88">
        <v>10000</v>
      </c>
      <c r="E144" s="88">
        <v>0</v>
      </c>
      <c r="F144" s="88">
        <v>2100</v>
      </c>
    </row>
    <row r="145" spans="1:6" s="91" customFormat="1" ht="88.5" customHeight="1">
      <c r="A145" s="100" t="s">
        <v>450</v>
      </c>
      <c r="B145" s="68">
        <v>200</v>
      </c>
      <c r="C145" s="90" t="s">
        <v>451</v>
      </c>
      <c r="D145" s="79">
        <v>2000</v>
      </c>
      <c r="E145" s="79">
        <f>E146</f>
        <v>0</v>
      </c>
      <c r="F145" s="79">
        <f aca="true" t="shared" si="15" ref="F145:F154">D145-E145</f>
        <v>2000</v>
      </c>
    </row>
    <row r="146" spans="1:6" s="91" customFormat="1" ht="33" customHeight="1">
      <c r="A146" s="100" t="s">
        <v>279</v>
      </c>
      <c r="B146" s="68">
        <v>200</v>
      </c>
      <c r="C146" s="90" t="s">
        <v>452</v>
      </c>
      <c r="D146" s="79">
        <v>2000</v>
      </c>
      <c r="E146" s="79">
        <f>E147</f>
        <v>0</v>
      </c>
      <c r="F146" s="79">
        <f t="shared" si="15"/>
        <v>2000</v>
      </c>
    </row>
    <row r="147" spans="1:6" s="91" customFormat="1" ht="18.75" customHeight="1">
      <c r="A147" s="95" t="s">
        <v>260</v>
      </c>
      <c r="B147" s="68">
        <v>200</v>
      </c>
      <c r="C147" s="90" t="s">
        <v>453</v>
      </c>
      <c r="D147" s="79">
        <v>2000</v>
      </c>
      <c r="E147" s="79">
        <f>E148</f>
        <v>0</v>
      </c>
      <c r="F147" s="79">
        <f t="shared" si="15"/>
        <v>2000</v>
      </c>
    </row>
    <row r="148" spans="1:6" s="91" customFormat="1" ht="15" customHeight="1">
      <c r="A148" s="123" t="s">
        <v>266</v>
      </c>
      <c r="B148" s="133">
        <v>200</v>
      </c>
      <c r="C148" s="87" t="s">
        <v>454</v>
      </c>
      <c r="D148" s="88">
        <v>2000</v>
      </c>
      <c r="E148" s="88">
        <v>0</v>
      </c>
      <c r="F148" s="88">
        <f t="shared" si="15"/>
        <v>2000</v>
      </c>
    </row>
    <row r="149" spans="1:6" s="91" customFormat="1" ht="47.25" customHeight="1">
      <c r="A149" s="95" t="s">
        <v>455</v>
      </c>
      <c r="B149" s="68">
        <v>200</v>
      </c>
      <c r="C149" s="90" t="s">
        <v>456</v>
      </c>
      <c r="D149" s="79">
        <v>3000</v>
      </c>
      <c r="E149" s="79">
        <f>E150</f>
        <v>0</v>
      </c>
      <c r="F149" s="79">
        <f t="shared" si="15"/>
        <v>3000</v>
      </c>
    </row>
    <row r="150" spans="1:6" s="91" customFormat="1" ht="39" customHeight="1">
      <c r="A150" s="100" t="s">
        <v>279</v>
      </c>
      <c r="B150" s="68">
        <v>200</v>
      </c>
      <c r="C150" s="90" t="s">
        <v>457</v>
      </c>
      <c r="D150" s="79">
        <v>3000</v>
      </c>
      <c r="E150" s="79">
        <f>E151</f>
        <v>0</v>
      </c>
      <c r="F150" s="79">
        <f t="shared" si="15"/>
        <v>3000</v>
      </c>
    </row>
    <row r="151" spans="1:6" s="91" customFormat="1" ht="18.75" customHeight="1">
      <c r="A151" s="95" t="s">
        <v>260</v>
      </c>
      <c r="B151" s="68">
        <v>200</v>
      </c>
      <c r="C151" s="90" t="s">
        <v>458</v>
      </c>
      <c r="D151" s="79">
        <v>3000</v>
      </c>
      <c r="E151" s="79">
        <f>E152</f>
        <v>0</v>
      </c>
      <c r="F151" s="79">
        <f t="shared" si="15"/>
        <v>3000</v>
      </c>
    </row>
    <row r="152" spans="1:6" s="91" customFormat="1" ht="15" customHeight="1">
      <c r="A152" s="123" t="s">
        <v>266</v>
      </c>
      <c r="B152" s="133">
        <v>200</v>
      </c>
      <c r="C152" s="87" t="s">
        <v>459</v>
      </c>
      <c r="D152" s="88">
        <v>3000</v>
      </c>
      <c r="E152" s="88">
        <v>0</v>
      </c>
      <c r="F152" s="88">
        <f t="shared" si="15"/>
        <v>3000</v>
      </c>
    </row>
    <row r="153" spans="1:6" s="91" customFormat="1" ht="18.75" customHeight="1">
      <c r="A153" s="111" t="s">
        <v>277</v>
      </c>
      <c r="B153" s="68">
        <v>200</v>
      </c>
      <c r="C153" s="90" t="s">
        <v>244</v>
      </c>
      <c r="D153" s="79">
        <v>3149700</v>
      </c>
      <c r="E153" s="79">
        <v>344141.03</v>
      </c>
      <c r="F153" s="79">
        <f t="shared" si="15"/>
        <v>2805558.9699999997</v>
      </c>
    </row>
    <row r="154" spans="1:6" s="91" customFormat="1" ht="14.25" customHeight="1">
      <c r="A154" s="100" t="s">
        <v>314</v>
      </c>
      <c r="B154" s="68">
        <v>200</v>
      </c>
      <c r="C154" s="90" t="s">
        <v>245</v>
      </c>
      <c r="D154" s="79">
        <v>3149700</v>
      </c>
      <c r="E154" s="79">
        <v>344141.03</v>
      </c>
      <c r="F154" s="79">
        <f t="shared" si="15"/>
        <v>2805558.9699999997</v>
      </c>
    </row>
    <row r="155" spans="1:6" s="91" customFormat="1" ht="14.25" customHeight="1">
      <c r="A155" s="100" t="s">
        <v>309</v>
      </c>
      <c r="B155" s="68">
        <v>200</v>
      </c>
      <c r="C155" s="90" t="s">
        <v>386</v>
      </c>
      <c r="D155" s="79">
        <v>24600</v>
      </c>
      <c r="E155" s="79">
        <f>E156</f>
        <v>0</v>
      </c>
      <c r="F155" s="79">
        <f>D155+E155</f>
        <v>24600</v>
      </c>
    </row>
    <row r="156" spans="1:6" s="91" customFormat="1" ht="33" customHeight="1">
      <c r="A156" s="100" t="s">
        <v>387</v>
      </c>
      <c r="B156" s="68">
        <v>200</v>
      </c>
      <c r="C156" s="90" t="s">
        <v>388</v>
      </c>
      <c r="D156" s="79">
        <v>24600</v>
      </c>
      <c r="E156" s="79">
        <f>E157</f>
        <v>0</v>
      </c>
      <c r="F156" s="79">
        <v>24600</v>
      </c>
    </row>
    <row r="157" spans="1:6" s="91" customFormat="1" ht="24" customHeight="1">
      <c r="A157" s="160" t="s">
        <v>389</v>
      </c>
      <c r="B157" s="133">
        <v>200</v>
      </c>
      <c r="C157" s="87" t="s">
        <v>468</v>
      </c>
      <c r="D157" s="88">
        <v>24600</v>
      </c>
      <c r="E157" s="88">
        <v>0</v>
      </c>
      <c r="F157" s="88">
        <f aca="true" t="shared" si="16" ref="F157:F163">D157-E157</f>
        <v>24600</v>
      </c>
    </row>
    <row r="158" spans="1:6" s="91" customFormat="1" ht="24.75" customHeight="1">
      <c r="A158" s="100" t="s">
        <v>278</v>
      </c>
      <c r="B158" s="68">
        <v>200</v>
      </c>
      <c r="C158" s="90" t="s">
        <v>288</v>
      </c>
      <c r="D158" s="79">
        <v>3125100</v>
      </c>
      <c r="E158" s="79">
        <v>344141.03</v>
      </c>
      <c r="F158" s="79">
        <f t="shared" si="16"/>
        <v>2780958.9699999997</v>
      </c>
    </row>
    <row r="159" spans="1:6" s="91" customFormat="1" ht="50.25" customHeight="1">
      <c r="A159" s="100" t="s">
        <v>357</v>
      </c>
      <c r="B159" s="68">
        <v>200</v>
      </c>
      <c r="C159" s="90" t="s">
        <v>289</v>
      </c>
      <c r="D159" s="79">
        <v>3125100</v>
      </c>
      <c r="E159" s="79">
        <v>344141.03</v>
      </c>
      <c r="F159" s="79">
        <f t="shared" si="16"/>
        <v>2780958.9699999997</v>
      </c>
    </row>
    <row r="160" spans="1:6" s="91" customFormat="1" ht="42.75" customHeight="1">
      <c r="A160" s="100" t="s">
        <v>315</v>
      </c>
      <c r="B160" s="68">
        <v>200</v>
      </c>
      <c r="C160" s="90" t="s">
        <v>246</v>
      </c>
      <c r="D160" s="79">
        <v>2625500</v>
      </c>
      <c r="E160" s="79">
        <v>293926.88</v>
      </c>
      <c r="F160" s="79">
        <f t="shared" si="16"/>
        <v>2331573.12</v>
      </c>
    </row>
    <row r="161" spans="1:6" s="91" customFormat="1" ht="85.5" customHeight="1">
      <c r="A161" s="99" t="s">
        <v>295</v>
      </c>
      <c r="B161" s="68">
        <v>200</v>
      </c>
      <c r="C161" s="90" t="s">
        <v>247</v>
      </c>
      <c r="D161" s="79">
        <v>2625600</v>
      </c>
      <c r="E161" s="79">
        <v>293926.88</v>
      </c>
      <c r="F161" s="79">
        <f t="shared" si="16"/>
        <v>2331673.12</v>
      </c>
    </row>
    <row r="162" spans="1:6" s="91" customFormat="1" ht="27.75" customHeight="1">
      <c r="A162" s="95" t="s">
        <v>267</v>
      </c>
      <c r="B162" s="68">
        <v>200</v>
      </c>
      <c r="C162" s="90" t="s">
        <v>248</v>
      </c>
      <c r="D162" s="79">
        <v>2625600</v>
      </c>
      <c r="E162" s="79">
        <v>293926.88</v>
      </c>
      <c r="F162" s="79">
        <f t="shared" si="16"/>
        <v>2331673.12</v>
      </c>
    </row>
    <row r="163" spans="1:6" s="91" customFormat="1" ht="35.25" customHeight="1">
      <c r="A163" s="123" t="s">
        <v>268</v>
      </c>
      <c r="B163" s="133">
        <v>200</v>
      </c>
      <c r="C163" s="87" t="s">
        <v>249</v>
      </c>
      <c r="D163" s="88">
        <v>2625600</v>
      </c>
      <c r="E163" s="88">
        <v>293926.88</v>
      </c>
      <c r="F163" s="88">
        <f t="shared" si="16"/>
        <v>2331673.12</v>
      </c>
    </row>
    <row r="164" spans="1:6" s="91" customFormat="1" ht="13.5" customHeight="1" hidden="1">
      <c r="A164" s="96"/>
      <c r="B164" s="68">
        <v>200</v>
      </c>
      <c r="C164" s="90" t="s">
        <v>288</v>
      </c>
      <c r="D164" s="79"/>
      <c r="E164" s="79"/>
      <c r="F164" s="79"/>
    </row>
    <row r="165" spans="1:6" s="91" customFormat="1" ht="13.5" customHeight="1" hidden="1">
      <c r="A165" s="96"/>
      <c r="B165" s="68">
        <v>200</v>
      </c>
      <c r="C165" s="90" t="s">
        <v>289</v>
      </c>
      <c r="D165" s="79"/>
      <c r="E165" s="79"/>
      <c r="F165" s="79"/>
    </row>
    <row r="166" spans="1:6" s="91" customFormat="1" ht="36" customHeight="1">
      <c r="A166" s="100" t="s">
        <v>316</v>
      </c>
      <c r="B166" s="68">
        <v>200</v>
      </c>
      <c r="C166" s="90" t="s">
        <v>250</v>
      </c>
      <c r="D166" s="79">
        <v>499600</v>
      </c>
      <c r="E166" s="79">
        <v>50214.15</v>
      </c>
      <c r="F166" s="79">
        <f aca="true" t="shared" si="17" ref="D166:F167">F167</f>
        <v>101983.03</v>
      </c>
    </row>
    <row r="167" spans="1:6" s="91" customFormat="1" ht="88.5" customHeight="1">
      <c r="A167" s="99" t="s">
        <v>295</v>
      </c>
      <c r="B167" s="68">
        <v>200</v>
      </c>
      <c r="C167" s="90" t="s">
        <v>251</v>
      </c>
      <c r="D167" s="79">
        <f t="shared" si="17"/>
        <v>499600</v>
      </c>
      <c r="E167" s="79">
        <v>50214.15</v>
      </c>
      <c r="F167" s="79">
        <f t="shared" si="17"/>
        <v>101983.03</v>
      </c>
    </row>
    <row r="168" spans="1:6" s="91" customFormat="1" ht="27" customHeight="1">
      <c r="A168" s="95" t="s">
        <v>267</v>
      </c>
      <c r="B168" s="68">
        <v>200</v>
      </c>
      <c r="C168" s="90" t="s">
        <v>252</v>
      </c>
      <c r="D168" s="79">
        <v>499600</v>
      </c>
      <c r="E168" s="79">
        <v>50214.15</v>
      </c>
      <c r="F168" s="79">
        <v>101983.03</v>
      </c>
    </row>
    <row r="169" spans="1:6" s="91" customFormat="1" ht="37.5" customHeight="1">
      <c r="A169" s="123" t="s">
        <v>268</v>
      </c>
      <c r="B169" s="133">
        <v>200</v>
      </c>
      <c r="C169" s="87" t="s">
        <v>253</v>
      </c>
      <c r="D169" s="88">
        <v>499600</v>
      </c>
      <c r="E169" s="88">
        <v>50214.15</v>
      </c>
      <c r="F169" s="88">
        <f>D169-E169</f>
        <v>449385.85</v>
      </c>
    </row>
    <row r="170" spans="1:6" s="91" customFormat="1" ht="26.25" customHeight="1">
      <c r="A170" s="95" t="s">
        <v>460</v>
      </c>
      <c r="B170" s="68">
        <v>200</v>
      </c>
      <c r="C170" s="90" t="s">
        <v>461</v>
      </c>
      <c r="D170" s="79">
        <v>97500</v>
      </c>
      <c r="E170" s="79">
        <f>E171</f>
        <v>0</v>
      </c>
      <c r="F170" s="79">
        <f>D170-E170</f>
        <v>97500</v>
      </c>
    </row>
    <row r="171" spans="1:6" s="91" customFormat="1" ht="33.75" customHeight="1">
      <c r="A171" s="95" t="s">
        <v>462</v>
      </c>
      <c r="B171" s="68">
        <v>200</v>
      </c>
      <c r="C171" s="90" t="s">
        <v>463</v>
      </c>
      <c r="D171" s="79">
        <v>97500</v>
      </c>
      <c r="E171" s="79">
        <f>E172</f>
        <v>0</v>
      </c>
      <c r="F171" s="79">
        <f>D171-E171</f>
        <v>97500</v>
      </c>
    </row>
    <row r="172" spans="1:6" s="91" customFormat="1" ht="29.25" customHeight="1">
      <c r="A172" s="95" t="s">
        <v>464</v>
      </c>
      <c r="B172" s="68">
        <v>200</v>
      </c>
      <c r="C172" s="90" t="s">
        <v>467</v>
      </c>
      <c r="D172" s="79">
        <v>97500</v>
      </c>
      <c r="E172" s="79">
        <f>E173</f>
        <v>0</v>
      </c>
      <c r="F172" s="79">
        <f>D172-E172</f>
        <v>97500</v>
      </c>
    </row>
    <row r="173" spans="1:6" s="91" customFormat="1" ht="18" customHeight="1">
      <c r="A173" s="123" t="s">
        <v>465</v>
      </c>
      <c r="B173" s="133">
        <v>200</v>
      </c>
      <c r="C173" s="87" t="s">
        <v>466</v>
      </c>
      <c r="D173" s="88">
        <v>97500</v>
      </c>
      <c r="E173" s="88">
        <v>0</v>
      </c>
      <c r="F173" s="88">
        <f>D173-E173</f>
        <v>97500</v>
      </c>
    </row>
    <row r="174" spans="1:6" s="91" customFormat="1" ht="27" customHeight="1">
      <c r="A174" s="146" t="s">
        <v>358</v>
      </c>
      <c r="B174" s="68">
        <v>200</v>
      </c>
      <c r="C174" s="90" t="s">
        <v>359</v>
      </c>
      <c r="D174" s="79">
        <f>D175</f>
        <v>5000</v>
      </c>
      <c r="E174" s="79">
        <f>E175</f>
        <v>0</v>
      </c>
      <c r="F174" s="79">
        <f aca="true" t="shared" si="18" ref="F174:F179">F175</f>
        <v>5000</v>
      </c>
    </row>
    <row r="175" spans="1:6" s="91" customFormat="1" ht="16.5" customHeight="1">
      <c r="A175" s="95" t="s">
        <v>360</v>
      </c>
      <c r="B175" s="68">
        <v>200</v>
      </c>
      <c r="C175" s="90" t="s">
        <v>361</v>
      </c>
      <c r="D175" s="79">
        <f>D176</f>
        <v>5000</v>
      </c>
      <c r="E175" s="79">
        <f>E176</f>
        <v>0</v>
      </c>
      <c r="F175" s="79">
        <f t="shared" si="18"/>
        <v>5000</v>
      </c>
    </row>
    <row r="176" spans="1:6" s="91" customFormat="1" ht="27" customHeight="1">
      <c r="A176" s="95" t="s">
        <v>278</v>
      </c>
      <c r="B176" s="68">
        <v>200</v>
      </c>
      <c r="C176" s="90" t="s">
        <v>363</v>
      </c>
      <c r="D176" s="79">
        <v>5000</v>
      </c>
      <c r="E176" s="79">
        <f>E177</f>
        <v>0</v>
      </c>
      <c r="F176" s="79">
        <f t="shared" si="18"/>
        <v>5000</v>
      </c>
    </row>
    <row r="177" spans="1:6" s="91" customFormat="1" ht="45.75" customHeight="1">
      <c r="A177" s="95" t="s">
        <v>362</v>
      </c>
      <c r="B177" s="68">
        <v>200</v>
      </c>
      <c r="C177" s="90" t="s">
        <v>364</v>
      </c>
      <c r="D177" s="79">
        <v>5000</v>
      </c>
      <c r="E177" s="79">
        <f>E178</f>
        <v>0</v>
      </c>
      <c r="F177" s="79">
        <f t="shared" si="18"/>
        <v>5000</v>
      </c>
    </row>
    <row r="178" spans="1:6" s="91" customFormat="1" ht="39" customHeight="1">
      <c r="A178" s="95" t="s">
        <v>325</v>
      </c>
      <c r="B178" s="68">
        <v>200</v>
      </c>
      <c r="C178" s="90" t="s">
        <v>365</v>
      </c>
      <c r="D178" s="79">
        <v>5000</v>
      </c>
      <c r="E178" s="79">
        <f>E179</f>
        <v>0</v>
      </c>
      <c r="F178" s="79">
        <f t="shared" si="18"/>
        <v>5000</v>
      </c>
    </row>
    <row r="179" spans="1:6" s="91" customFormat="1" ht="39" customHeight="1">
      <c r="A179" s="95" t="s">
        <v>279</v>
      </c>
      <c r="B179" s="68">
        <v>200</v>
      </c>
      <c r="C179" s="90" t="s">
        <v>365</v>
      </c>
      <c r="D179" s="79">
        <v>5000</v>
      </c>
      <c r="E179" s="79">
        <f>E180</f>
        <v>0</v>
      </c>
      <c r="F179" s="79">
        <f t="shared" si="18"/>
        <v>5000</v>
      </c>
    </row>
    <row r="180" spans="1:6" s="91" customFormat="1" ht="15" customHeight="1">
      <c r="A180" s="123" t="s">
        <v>269</v>
      </c>
      <c r="B180" s="133">
        <v>200</v>
      </c>
      <c r="C180" s="87" t="s">
        <v>366</v>
      </c>
      <c r="D180" s="88">
        <v>5000</v>
      </c>
      <c r="E180" s="88">
        <v>0</v>
      </c>
      <c r="F180" s="88">
        <f>D180-E180</f>
        <v>5000</v>
      </c>
    </row>
    <row r="181" spans="1:6" s="91" customFormat="1" ht="15" customHeight="1" hidden="1">
      <c r="A181" s="96"/>
      <c r="B181" s="89"/>
      <c r="C181" s="97" t="s">
        <v>288</v>
      </c>
      <c r="D181" s="98" t="e">
        <f>#REF!</f>
        <v>#REF!</v>
      </c>
      <c r="E181" s="98"/>
      <c r="F181" s="98" t="e">
        <f>#REF!</f>
        <v>#REF!</v>
      </c>
    </row>
    <row r="182" spans="1:6" ht="19.5" customHeight="1" thickBot="1">
      <c r="A182" s="109"/>
      <c r="B182" s="22"/>
      <c r="C182" s="7"/>
      <c r="D182" s="121"/>
      <c r="E182" s="121"/>
      <c r="F182" s="121"/>
    </row>
    <row r="183" spans="1:6" ht="23.25" thickBot="1">
      <c r="A183" s="110" t="s">
        <v>19</v>
      </c>
      <c r="B183" s="23">
        <v>450</v>
      </c>
      <c r="C183" s="24" t="s">
        <v>18</v>
      </c>
      <c r="D183" s="83">
        <f>'доходы '!D16-расходы!D7</f>
        <v>0</v>
      </c>
      <c r="E183" s="84">
        <v>1568234.28</v>
      </c>
      <c r="F183" s="122" t="s">
        <v>35</v>
      </c>
    </row>
    <row r="186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28" sqref="D28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107</v>
      </c>
      <c r="B11" s="73" t="s">
        <v>13</v>
      </c>
      <c r="C11" s="73" t="s">
        <v>108</v>
      </c>
      <c r="D11" s="66">
        <f>D12</f>
        <v>0</v>
      </c>
      <c r="E11" s="66">
        <f>E12</f>
        <v>-2424451.83</v>
      </c>
      <c r="F11" s="46">
        <f>D11-E11</f>
        <v>2424451.83</v>
      </c>
    </row>
    <row r="12" spans="1:6" ht="12.75">
      <c r="A12" s="43" t="s">
        <v>17</v>
      </c>
      <c r="B12" s="73" t="s">
        <v>14</v>
      </c>
      <c r="C12" s="73" t="s">
        <v>332</v>
      </c>
      <c r="D12" s="69">
        <f>D13</f>
        <v>0</v>
      </c>
      <c r="E12" s="69">
        <f>E13</f>
        <v>-2424451.83</v>
      </c>
      <c r="F12" s="46">
        <f>D12-E12</f>
        <v>2424451.83</v>
      </c>
    </row>
    <row r="13" spans="1:6" ht="33.75">
      <c r="A13" s="43" t="s">
        <v>109</v>
      </c>
      <c r="B13" s="73" t="s">
        <v>14</v>
      </c>
      <c r="C13" s="45" t="s">
        <v>110</v>
      </c>
      <c r="D13" s="69">
        <f>D17+D21</f>
        <v>0</v>
      </c>
      <c r="E13" s="69">
        <f>E17+E21</f>
        <v>-2424451.83</v>
      </c>
      <c r="F13" s="46">
        <f>D13-E13</f>
        <v>2424451.83</v>
      </c>
    </row>
    <row r="14" spans="1:6" ht="22.5">
      <c r="A14" s="43" t="s">
        <v>111</v>
      </c>
      <c r="B14" s="73" t="s">
        <v>15</v>
      </c>
      <c r="C14" s="45" t="s">
        <v>112</v>
      </c>
      <c r="D14" s="69">
        <f aca="true" t="shared" si="0" ref="D14:E16">D15</f>
        <v>-25373800</v>
      </c>
      <c r="E14" s="69">
        <f t="shared" si="0"/>
        <v>-3295057.95</v>
      </c>
      <c r="F14" s="46" t="s">
        <v>35</v>
      </c>
    </row>
    <row r="15" spans="1:6" ht="22.5">
      <c r="A15" s="43" t="s">
        <v>113</v>
      </c>
      <c r="B15" s="73" t="s">
        <v>15</v>
      </c>
      <c r="C15" s="45" t="s">
        <v>114</v>
      </c>
      <c r="D15" s="69">
        <f t="shared" si="0"/>
        <v>-25373800</v>
      </c>
      <c r="E15" s="69">
        <f t="shared" si="0"/>
        <v>-3295057.95</v>
      </c>
      <c r="F15" s="46" t="s">
        <v>35</v>
      </c>
    </row>
    <row r="16" spans="1:6" ht="22.5">
      <c r="A16" s="43" t="s">
        <v>115</v>
      </c>
      <c r="B16" s="73" t="s">
        <v>15</v>
      </c>
      <c r="C16" s="45" t="s">
        <v>116</v>
      </c>
      <c r="D16" s="69">
        <f t="shared" si="0"/>
        <v>-25373800</v>
      </c>
      <c r="E16" s="69">
        <f t="shared" si="0"/>
        <v>-3295057.95</v>
      </c>
      <c r="F16" s="46" t="s">
        <v>35</v>
      </c>
    </row>
    <row r="17" spans="1:6" ht="33.75">
      <c r="A17" s="43" t="s">
        <v>117</v>
      </c>
      <c r="B17" s="73" t="s">
        <v>15</v>
      </c>
      <c r="C17" s="45" t="s">
        <v>118</v>
      </c>
      <c r="D17" s="69">
        <v>-25373800</v>
      </c>
      <c r="E17" s="69">
        <f>-'доходы '!E16</f>
        <v>-3295057.95</v>
      </c>
      <c r="F17" s="46" t="s">
        <v>35</v>
      </c>
    </row>
    <row r="18" spans="1:6" ht="22.5">
      <c r="A18" s="43" t="s">
        <v>119</v>
      </c>
      <c r="B18" s="73" t="s">
        <v>16</v>
      </c>
      <c r="C18" s="45" t="s">
        <v>120</v>
      </c>
      <c r="D18" s="69" t="str">
        <f aca="true" t="shared" si="1" ref="D18:E20">D19</f>
        <v>25373800,00</v>
      </c>
      <c r="E18" s="69">
        <f t="shared" si="1"/>
        <v>870606.1200000001</v>
      </c>
      <c r="F18" s="46" t="s">
        <v>35</v>
      </c>
    </row>
    <row r="19" spans="1:6" ht="22.5">
      <c r="A19" s="43" t="s">
        <v>121</v>
      </c>
      <c r="B19" s="73" t="s">
        <v>16</v>
      </c>
      <c r="C19" s="45" t="s">
        <v>122</v>
      </c>
      <c r="D19" s="69" t="str">
        <f t="shared" si="1"/>
        <v>25373800,00</v>
      </c>
      <c r="E19" s="69">
        <f t="shared" si="1"/>
        <v>870606.1200000001</v>
      </c>
      <c r="F19" s="46" t="s">
        <v>35</v>
      </c>
    </row>
    <row r="20" spans="1:6" ht="22.5">
      <c r="A20" s="43" t="s">
        <v>123</v>
      </c>
      <c r="B20" s="73" t="s">
        <v>16</v>
      </c>
      <c r="C20" s="45" t="s">
        <v>124</v>
      </c>
      <c r="D20" s="69" t="str">
        <f t="shared" si="1"/>
        <v>25373800,00</v>
      </c>
      <c r="E20" s="69">
        <f t="shared" si="1"/>
        <v>870606.1200000001</v>
      </c>
      <c r="F20" s="46" t="s">
        <v>35</v>
      </c>
    </row>
    <row r="21" spans="1:6" ht="33.75">
      <c r="A21" s="43" t="s">
        <v>125</v>
      </c>
      <c r="B21" s="73" t="s">
        <v>16</v>
      </c>
      <c r="C21" s="45" t="s">
        <v>126</v>
      </c>
      <c r="D21" s="69" t="str">
        <f>расходы!D7</f>
        <v>25373800,00</v>
      </c>
      <c r="E21" s="69">
        <f>расходы!E7</f>
        <v>870606.1200000001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367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368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369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476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2013-03-05T07:29:23Z</cp:lastPrinted>
  <dcterms:created xsi:type="dcterms:W3CDTF">1999-06-18T11:49:53Z</dcterms:created>
  <dcterms:modified xsi:type="dcterms:W3CDTF">2013-03-05T07:54:19Z</dcterms:modified>
  <cp:category/>
  <cp:version/>
  <cp:contentType/>
  <cp:contentStatus/>
</cp:coreProperties>
</file>